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shxatanqayin\2019 yntacik\ՄԺԾԾ\Հայտ\Բուժ\"/>
    </mc:Choice>
  </mc:AlternateContent>
  <bookViews>
    <workbookView xWindow="0" yWindow="0" windowWidth="20490" windowHeight="7755"/>
  </bookViews>
  <sheets>
    <sheet name="Բուժ ամփոփ" sheetId="1" r:id="rId1"/>
  </sheets>
  <externalReferences>
    <externalReference r:id="rId2"/>
  </externalReferences>
  <definedNames>
    <definedName name="åû" localSheetId="0">#REF!</definedName>
    <definedName name="åû">#REF!</definedName>
    <definedName name="mas" localSheetId="0">#REF!</definedName>
    <definedName name="mas">#REF!</definedName>
    <definedName name="_xlnm.Print_Titles" localSheetId="0">'Բուժ ամփոփ'!$7:$8</definedName>
    <definedName name="x" localSheetId="0">#REF!</definedName>
    <definedName name="x">#REF!</definedName>
    <definedName name="Z_674DD9C7_1F0B_4EF7_87B7_8DCEF1C807E6_.wvu.PrintArea" localSheetId="0" hidden="1">'Բուժ ամփոփ'!$A$9:$B$97</definedName>
    <definedName name="Z_674DD9C7_1F0B_4EF7_87B7_8DCEF1C807E6_.wvu.PrintTitles" localSheetId="0" hidden="1">'Բուժ ամփոփ'!#REF!</definedName>
    <definedName name="ղ" localSheetId="0">#REF!</definedName>
    <definedName name="ղ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" i="1" l="1"/>
  <c r="D24" i="1"/>
  <c r="D45" i="1"/>
  <c r="D66" i="1"/>
  <c r="D89" i="1"/>
  <c r="D88" i="1" s="1"/>
  <c r="D87" i="1" s="1"/>
  <c r="D75" i="1" s="1"/>
  <c r="D74" i="1" s="1"/>
  <c r="D107" i="1"/>
  <c r="D106" i="1" s="1"/>
  <c r="D97" i="1" s="1"/>
  <c r="D96" i="1" s="1"/>
  <c r="D95" i="1" s="1"/>
  <c r="G106" i="1"/>
  <c r="G97" i="1" s="1"/>
  <c r="G96" i="1" s="1"/>
  <c r="G95" i="1" s="1"/>
  <c r="E106" i="1"/>
  <c r="E97" i="1" s="1"/>
  <c r="E96" i="1" s="1"/>
  <c r="E95" i="1" s="1"/>
  <c r="C106" i="1"/>
  <c r="C97" i="1" s="1"/>
  <c r="C96" i="1" s="1"/>
  <c r="C95" i="1" s="1"/>
  <c r="F106" i="1"/>
  <c r="F97" i="1" s="1"/>
  <c r="F96" i="1" s="1"/>
  <c r="F95" i="1" s="1"/>
  <c r="G105" i="1"/>
  <c r="G104" i="1" s="1"/>
  <c r="F104" i="1"/>
  <c r="E104" i="1"/>
  <c r="D104" i="1"/>
  <c r="C104" i="1"/>
  <c r="G103" i="1"/>
  <c r="G102" i="1" s="1"/>
  <c r="F102" i="1"/>
  <c r="E102" i="1"/>
  <c r="D102" i="1"/>
  <c r="C102" i="1"/>
  <c r="G100" i="1"/>
  <c r="G99" i="1"/>
  <c r="F98" i="1"/>
  <c r="E98" i="1"/>
  <c r="D98" i="1"/>
  <c r="C98" i="1"/>
  <c r="G88" i="1"/>
  <c r="G87" i="1" s="1"/>
  <c r="G75" i="1" s="1"/>
  <c r="G74" i="1" s="1"/>
  <c r="F88" i="1"/>
  <c r="F87" i="1" s="1"/>
  <c r="F75" i="1" s="1"/>
  <c r="F74" i="1" s="1"/>
  <c r="E88" i="1"/>
  <c r="E87" i="1" s="1"/>
  <c r="E75" i="1" s="1"/>
  <c r="E74" i="1" s="1"/>
  <c r="C88" i="1"/>
  <c r="C87" i="1" s="1"/>
  <c r="C75" i="1" s="1"/>
  <c r="C74" i="1" s="1"/>
  <c r="G86" i="1"/>
  <c r="G85" i="1" s="1"/>
  <c r="G84" i="1" s="1"/>
  <c r="F85" i="1"/>
  <c r="E85" i="1"/>
  <c r="D85" i="1"/>
  <c r="D84" i="1" s="1"/>
  <c r="C85" i="1"/>
  <c r="C84" i="1" s="1"/>
  <c r="F84" i="1"/>
  <c r="E84" i="1"/>
  <c r="G83" i="1"/>
  <c r="G82" i="1" s="1"/>
  <c r="F82" i="1"/>
  <c r="E82" i="1"/>
  <c r="D82" i="1"/>
  <c r="C82" i="1"/>
  <c r="G81" i="1"/>
  <c r="G80" i="1"/>
  <c r="F79" i="1"/>
  <c r="E79" i="1"/>
  <c r="D79" i="1"/>
  <c r="C79" i="1"/>
  <c r="G65" i="1"/>
  <c r="G64" i="1" s="1"/>
  <c r="G52" i="1" s="1"/>
  <c r="G51" i="1" s="1"/>
  <c r="E65" i="1"/>
  <c r="E64" i="1" s="1"/>
  <c r="E52" i="1" s="1"/>
  <c r="E51" i="1" s="1"/>
  <c r="C65" i="1"/>
  <c r="C64" i="1" s="1"/>
  <c r="C52" i="1" s="1"/>
  <c r="C51" i="1" s="1"/>
  <c r="F65" i="1"/>
  <c r="F64" i="1" s="1"/>
  <c r="F52" i="1" s="1"/>
  <c r="F51" i="1" s="1"/>
  <c r="D65" i="1"/>
  <c r="D64" i="1" s="1"/>
  <c r="D52" i="1" s="1"/>
  <c r="D51" i="1" s="1"/>
  <c r="G63" i="1"/>
  <c r="G62" i="1" s="1"/>
  <c r="G61" i="1" s="1"/>
  <c r="F62" i="1"/>
  <c r="F61" i="1" s="1"/>
  <c r="E62" i="1"/>
  <c r="E61" i="1" s="1"/>
  <c r="D62" i="1"/>
  <c r="D61" i="1" s="1"/>
  <c r="C62" i="1"/>
  <c r="C61" i="1" s="1"/>
  <c r="G60" i="1"/>
  <c r="G59" i="1" s="1"/>
  <c r="F59" i="1"/>
  <c r="E59" i="1"/>
  <c r="D59" i="1"/>
  <c r="C59" i="1"/>
  <c r="G58" i="1"/>
  <c r="G57" i="1"/>
  <c r="F56" i="1"/>
  <c r="E56" i="1"/>
  <c r="D56" i="1"/>
  <c r="C56" i="1"/>
  <c r="G44" i="1"/>
  <c r="G43" i="1" s="1"/>
  <c r="G31" i="1" s="1"/>
  <c r="G30" i="1" s="1"/>
  <c r="F44" i="1"/>
  <c r="F43" i="1" s="1"/>
  <c r="F31" i="1" s="1"/>
  <c r="F30" i="1" s="1"/>
  <c r="D44" i="1"/>
  <c r="D43" i="1" s="1"/>
  <c r="D31" i="1" s="1"/>
  <c r="D30" i="1" s="1"/>
  <c r="C44" i="1"/>
  <c r="C43" i="1" s="1"/>
  <c r="C31" i="1" s="1"/>
  <c r="C30" i="1" s="1"/>
  <c r="E44" i="1"/>
  <c r="E43" i="1" s="1"/>
  <c r="E31" i="1" s="1"/>
  <c r="E30" i="1" s="1"/>
  <c r="G42" i="1"/>
  <c r="G41" i="1" s="1"/>
  <c r="G40" i="1" s="1"/>
  <c r="F41" i="1"/>
  <c r="F40" i="1" s="1"/>
  <c r="E41" i="1"/>
  <c r="E40" i="1" s="1"/>
  <c r="D41" i="1"/>
  <c r="D40" i="1" s="1"/>
  <c r="C41" i="1"/>
  <c r="C40" i="1" s="1"/>
  <c r="G39" i="1"/>
  <c r="G38" i="1" s="1"/>
  <c r="F38" i="1"/>
  <c r="E38" i="1"/>
  <c r="D38" i="1"/>
  <c r="C38" i="1"/>
  <c r="G37" i="1"/>
  <c r="G36" i="1"/>
  <c r="F35" i="1"/>
  <c r="E35" i="1"/>
  <c r="D35" i="1"/>
  <c r="C35" i="1"/>
  <c r="G23" i="1"/>
  <c r="G22" i="1" s="1"/>
  <c r="G10" i="1" s="1"/>
  <c r="G9" i="1" s="1"/>
  <c r="E23" i="1"/>
  <c r="E22" i="1" s="1"/>
  <c r="E10" i="1" s="1"/>
  <c r="E9" i="1" s="1"/>
  <c r="D23" i="1"/>
  <c r="D22" i="1" s="1"/>
  <c r="D10" i="1" s="1"/>
  <c r="D9" i="1" s="1"/>
  <c r="C23" i="1"/>
  <c r="C22" i="1" s="1"/>
  <c r="C10" i="1" s="1"/>
  <c r="C9" i="1" s="1"/>
  <c r="F23" i="1"/>
  <c r="F22" i="1" s="1"/>
  <c r="F10" i="1" s="1"/>
  <c r="F9" i="1" s="1"/>
  <c r="G21" i="1"/>
  <c r="G20" i="1" s="1"/>
  <c r="G19" i="1" s="1"/>
  <c r="F20" i="1"/>
  <c r="F19" i="1" s="1"/>
  <c r="E20" i="1"/>
  <c r="E19" i="1" s="1"/>
  <c r="D20" i="1"/>
  <c r="D19" i="1" s="1"/>
  <c r="C20" i="1"/>
  <c r="C19" i="1" s="1"/>
  <c r="G18" i="1"/>
  <c r="G17" i="1" s="1"/>
  <c r="F17" i="1"/>
  <c r="E17" i="1"/>
  <c r="D17" i="1"/>
  <c r="C17" i="1"/>
  <c r="G16" i="1"/>
  <c r="G15" i="1"/>
  <c r="F14" i="1"/>
  <c r="E14" i="1"/>
  <c r="D14" i="1"/>
  <c r="C14" i="1"/>
  <c r="D78" i="1" l="1"/>
  <c r="E78" i="1"/>
  <c r="E77" i="1" s="1"/>
  <c r="E76" i="1" s="1"/>
  <c r="G79" i="1"/>
  <c r="G78" i="1" s="1"/>
  <c r="G77" i="1" s="1"/>
  <c r="G76" i="1" s="1"/>
  <c r="G14" i="1"/>
  <c r="G13" i="1" s="1"/>
  <c r="G12" i="1" s="1"/>
  <c r="G11" i="1" s="1"/>
  <c r="E13" i="1"/>
  <c r="E12" i="1" s="1"/>
  <c r="E11" i="1" s="1"/>
  <c r="C13" i="1"/>
  <c r="C12" i="1" s="1"/>
  <c r="C11" i="1" s="1"/>
  <c r="F13" i="1"/>
  <c r="F12" i="1" s="1"/>
  <c r="F11" i="1" s="1"/>
  <c r="C101" i="1"/>
  <c r="J4" i="1"/>
  <c r="F34" i="1"/>
  <c r="F33" i="1" s="1"/>
  <c r="F32" i="1" s="1"/>
  <c r="G35" i="1"/>
  <c r="G34" i="1" s="1"/>
  <c r="G33" i="1" s="1"/>
  <c r="G32" i="1" s="1"/>
  <c r="D55" i="1"/>
  <c r="D54" i="1" s="1"/>
  <c r="D53" i="1" s="1"/>
  <c r="F55" i="1"/>
  <c r="F54" i="1" s="1"/>
  <c r="F53" i="1" s="1"/>
  <c r="G98" i="1"/>
  <c r="D13" i="1"/>
  <c r="E34" i="1"/>
  <c r="D101" i="1"/>
  <c r="D34" i="1"/>
  <c r="D33" i="1" s="1"/>
  <c r="D32" i="1" s="1"/>
  <c r="C55" i="1"/>
  <c r="C54" i="1" s="1"/>
  <c r="C53" i="1" s="1"/>
  <c r="G56" i="1"/>
  <c r="G55" i="1" s="1"/>
  <c r="G54" i="1" s="1"/>
  <c r="G53" i="1" s="1"/>
  <c r="C78" i="1"/>
  <c r="C77" i="1" s="1"/>
  <c r="C76" i="1" s="1"/>
  <c r="E101" i="1"/>
  <c r="D12" i="1"/>
  <c r="D11" i="1" s="1"/>
  <c r="K4" i="1"/>
  <c r="F78" i="1"/>
  <c r="F77" i="1" s="1"/>
  <c r="F76" i="1" s="1"/>
  <c r="D77" i="1"/>
  <c r="D76" i="1" s="1"/>
  <c r="G101" i="1"/>
  <c r="E55" i="1"/>
  <c r="E54" i="1" s="1"/>
  <c r="E53" i="1" s="1"/>
  <c r="F101" i="1"/>
  <c r="M4" i="1"/>
  <c r="C34" i="1"/>
  <c r="C33" i="1" s="1"/>
  <c r="C32" i="1" s="1"/>
  <c r="E33" i="1"/>
  <c r="E32" i="1" s="1"/>
  <c r="L4" i="1"/>
</calcChain>
</file>

<file path=xl/sharedStrings.xml><?xml version="1.0" encoding="utf-8"?>
<sst xmlns="http://schemas.openxmlformats.org/spreadsheetml/2006/main" count="132" uniqueCount="49">
  <si>
    <t>Բյուջետային գլխավոր կարգադրիչ (ԲԳԿ) -</t>
  </si>
  <si>
    <t>ՀՀ պաշտպանության նախարարություն</t>
  </si>
  <si>
    <t>Ծրագրի  դասիչը և անվանումը -</t>
  </si>
  <si>
    <t>Ռազմաբժշկական սպասարկում և առողջապահական ծառայություններ</t>
  </si>
  <si>
    <t>Միջոցառման դասիչը և անվանումը -</t>
  </si>
  <si>
    <t>Զինծառայողներին՝ ինչպես նաև նրանց ընտանիքի անդամներին բժշկական օգնության ծառայություններ</t>
  </si>
  <si>
    <t>(հազ.դրամ)</t>
  </si>
  <si>
    <t>Ենթաանալիտիկ</t>
  </si>
  <si>
    <t>Բյուջետային ծախսերի տնտեսագիտական դասակարգման հոդվածների անվանումները</t>
  </si>
  <si>
    <t>ԸՆԴԱՄԵՆԸ ԾԱԽՍԵՐ</t>
  </si>
  <si>
    <t>ԸՆԹԱՑԻԿ ԾԱԽՍԵՐ</t>
  </si>
  <si>
    <t>ԱՇԽԱՏԱՆՔԻ ՎԱՐՁԱՏՐՈՒԹՅՈՒՆ</t>
  </si>
  <si>
    <t>ԴՐԱՄՈՎ ՎՃԱՐՎՈՂ ԱՇԽԱՏԱՎԱՐՁԵՐ ԵՎ ՀԱՎԵԼԱՎՃԱՐՆԵՐ</t>
  </si>
  <si>
    <t>Աշխատողների աշխատավարձեր և հավելավճարներ (այդ թվում զինծառայողների դրամական բավարարում և դրան հավասարեցված վճարումներ)</t>
  </si>
  <si>
    <t>Մշտական աշխատողների աշխատավարձեր և հավելավճարներ</t>
  </si>
  <si>
    <t>Բազային աշխատավարձեր և հավելավճարներ</t>
  </si>
  <si>
    <t>Բազային աշխատավարձից բացի այլ  հավելավճարներ</t>
  </si>
  <si>
    <t>Հատուկ աշխատանքներում կամ ծրագրերում մասնակցության դիմաց վճարվող այլ վարձատրություն</t>
  </si>
  <si>
    <t>Պարգևատրումներ, դրամական խրախուսումներ և հատուկ վճարներ</t>
  </si>
  <si>
    <t>Դրամական խրախուսումներ</t>
  </si>
  <si>
    <t>ԾԱՌԱՅՈՒԹՅՈՒՆՆԵՐԻ ԵՎ ԱՊՐԱՆՔՆԵՐԻ ՁԵՌՔ ԲԵՐՈՒՄ</t>
  </si>
  <si>
    <t>ՊԱՅՄԱՆԱԳՐԱՅԻՆ ԾԱՌԱՅՈՒԹՅՈՒՆՆԵՐԻ ՁԵՌՔ ԲԵՐՈՒՄ</t>
  </si>
  <si>
    <t>Ընդհանուր բնույթի այլ ծառայություններ</t>
  </si>
  <si>
    <t>Հիգիենիկ և համաճարակային փորձագիտական ծառայություններ</t>
  </si>
  <si>
    <t xml:space="preserve"> Հոսպիտալների և բուժկետերի բժշկական սարքավորումների պահպանման ծառայություններ</t>
  </si>
  <si>
    <t>ԸՆԹԱՑԻԿ ՆՈՐՈԳՈՒՄ ԵՎ ՊԱՀՊԱՆՈՒՄ (ԾԱՌԱՅՈՒԹՅՈՒՆՆԵՐ ԵՎ ՆՅՈՒԹԵՐ)</t>
  </si>
  <si>
    <t>Մեքենաների և սարքավորումների ընթացիկ նորոգում և պահպանում</t>
  </si>
  <si>
    <t>Դեղորայքի տրամադրում զորամասային և հոսպիտալային օղակներում բուժօգնություն ստացողներին</t>
  </si>
  <si>
    <t>ՆՅՈՒԹԵՐ</t>
  </si>
  <si>
    <t>Առողջապահական և լաբորատոր նյութեր</t>
  </si>
  <si>
    <t xml:space="preserve"> Հոսպիտալների և բուժկետերի բժշկական սարքավորումներով համալրում</t>
  </si>
  <si>
    <t>ՈՉ-ՖԻՆԱՆՍԱԿԱՆ ԱԿՏԻՎՆԵՐԻ ԳԾՈՎ ԾԱԽՍԵՐ</t>
  </si>
  <si>
    <t>ՀԻՄՆԱԿԱՆ ՄԻՋՈՑՆԵՐ</t>
  </si>
  <si>
    <t>Այլ կառույցների շինարարություն</t>
  </si>
  <si>
    <t>Կոմունիկացիոն և էլեկտրական լարեր</t>
  </si>
  <si>
    <t>Այլ կառույցներ</t>
  </si>
  <si>
    <t>Շենքերի և շինությունների կապիտալ վերանորոգում</t>
  </si>
  <si>
    <t>Շենքերի և բնակարանների կապիտալ վերանորոգում</t>
  </si>
  <si>
    <t>Բնակելի շենքեր պետական ծառայողների համար</t>
  </si>
  <si>
    <t>Ոչ բնակելի շենքերի կապիտալ վերանորոգում</t>
  </si>
  <si>
    <t>Գրասենյակային շենքեր և ոչ բնակելի տարածքներ</t>
  </si>
  <si>
    <t>ՄԵՔԵՆԱՆԵՐ ԵՎ ՍԱՐՔԱՎՈՐՈՒՄՆԵՐ</t>
  </si>
  <si>
    <t>Այլ մեքենաներ և սարքավորումներ</t>
  </si>
  <si>
    <t>Ամփոփ ծախսերն ըստ բյուջետային ծախսերի տնտեսագիտական դասակարգման հոդվածների</t>
  </si>
  <si>
    <t>2019թ. սպասվող</t>
  </si>
  <si>
    <t>Գոյություն ունեցող ծախսային պարտավորությունների ճշգրտում</t>
  </si>
  <si>
    <t>2020թ. բյուջետային հայտ</t>
  </si>
  <si>
    <t>2021թ. ՄԺԾԾ հայտ</t>
  </si>
  <si>
    <t>2022թ. ՄԺԾԾ հայտ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</si>
</sst>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_);_(* \(#,##0.0\);_(* &quot;-&quot;??_);_(@_)"/>
    <numFmt numFmtId="165" formatCode="#,##0.0"/>
  </numFmts>
  <fonts count="22" x14ac:knownFonts="1">
    <font>
      <sz val="10"/>
      <name val="Arial"/>
      <family val="2"/>
    </font>
    <font>
      <sz val="10"/>
      <name val="Arial"/>
      <family val="2"/>
    </font>
    <font>
      <sz val="12"/>
      <name val="GHEA Grapalat"/>
      <family val="3"/>
    </font>
    <font>
      <sz val="9"/>
      <name val="GHEA Grapalat"/>
      <family val="3"/>
    </font>
    <font>
      <sz val="10"/>
      <name val="GHEA Grapalat"/>
      <family val="3"/>
    </font>
    <font>
      <b/>
      <sz val="14"/>
      <name val="GHEA Grapalat"/>
      <family val="3"/>
    </font>
    <font>
      <sz val="14"/>
      <name val="GHEA Grapalat"/>
      <family val="3"/>
    </font>
    <font>
      <b/>
      <sz val="12"/>
      <name val="GHEA Grapalat"/>
      <family val="3"/>
    </font>
    <font>
      <sz val="10"/>
      <name val="Helv"/>
    </font>
    <font>
      <b/>
      <sz val="15"/>
      <color indexed="48"/>
      <name val="GHEA Grapalat"/>
      <family val="3"/>
    </font>
    <font>
      <b/>
      <sz val="12"/>
      <color indexed="8"/>
      <name val="GHEA Grapalat"/>
      <family val="3"/>
    </font>
    <font>
      <b/>
      <sz val="15"/>
      <color indexed="61"/>
      <name val="GHEA Grapalat"/>
      <family val="3"/>
    </font>
    <font>
      <sz val="12"/>
      <color indexed="8"/>
      <name val="GHEA Grapalat"/>
      <family val="3"/>
    </font>
    <font>
      <b/>
      <sz val="15"/>
      <color indexed="46"/>
      <name val="GHEA Grapalat"/>
      <family val="3"/>
    </font>
    <font>
      <b/>
      <sz val="14"/>
      <color indexed="57"/>
      <name val="GHEA Grapalat"/>
      <family val="3"/>
    </font>
    <font>
      <i/>
      <sz val="12"/>
      <color indexed="8"/>
      <name val="GHEA Grapalat"/>
      <family val="3"/>
    </font>
    <font>
      <b/>
      <sz val="13"/>
      <color indexed="10"/>
      <name val="GHEA Grapalat"/>
      <family val="3"/>
    </font>
    <font>
      <b/>
      <i/>
      <sz val="12"/>
      <color indexed="8"/>
      <name val="GHEA Grapalat"/>
      <family val="3"/>
    </font>
    <font>
      <b/>
      <i/>
      <sz val="15"/>
      <color indexed="46"/>
      <name val="GHEA Grapalat"/>
      <family val="3"/>
    </font>
    <font>
      <b/>
      <sz val="15"/>
      <color indexed="57"/>
      <name val="GHEA Grapalat"/>
      <family val="3"/>
    </font>
    <font>
      <b/>
      <sz val="15"/>
      <color indexed="12"/>
      <name val="GHEA Grapalat"/>
      <family val="3"/>
    </font>
    <font>
      <b/>
      <i/>
      <sz val="14"/>
      <color indexed="10"/>
      <name val="GHEA Grapalat"/>
      <family val="3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</cellStyleXfs>
  <cellXfs count="66">
    <xf numFmtId="0" fontId="0" fillId="0" borderId="0" xfId="0"/>
    <xf numFmtId="0" fontId="2" fillId="0" borderId="0" xfId="0" applyFont="1" applyFill="1" applyBorder="1" applyAlignment="1">
      <alignment vertical="top" wrapText="1"/>
    </xf>
    <xf numFmtId="0" fontId="2" fillId="0" borderId="0" xfId="2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right" vertical="top" wrapText="1"/>
    </xf>
    <xf numFmtId="0" fontId="6" fillId="0" borderId="0" xfId="2" applyFont="1" applyFill="1" applyBorder="1" applyAlignment="1">
      <alignment horizontal="center" vertical="top" wrapText="1"/>
    </xf>
    <xf numFmtId="0" fontId="6" fillId="0" borderId="0" xfId="2" applyFont="1" applyFill="1" applyBorder="1" applyAlignment="1">
      <alignment horizontal="left" vertical="top"/>
    </xf>
    <xf numFmtId="0" fontId="6" fillId="0" borderId="0" xfId="2" applyFont="1" applyFill="1" applyBorder="1" applyAlignment="1">
      <alignment horizontal="center" vertical="top" wrapText="1"/>
    </xf>
    <xf numFmtId="0" fontId="5" fillId="0" borderId="1" xfId="2" applyFont="1" applyFill="1" applyBorder="1" applyAlignment="1">
      <alignment horizontal="center" vertical="top"/>
    </xf>
    <xf numFmtId="0" fontId="5" fillId="0" borderId="2" xfId="2" applyFont="1" applyFill="1" applyBorder="1" applyAlignment="1">
      <alignment horizontal="center" vertical="top"/>
    </xf>
    <xf numFmtId="0" fontId="5" fillId="0" borderId="3" xfId="2" applyFont="1" applyFill="1" applyBorder="1" applyAlignment="1">
      <alignment horizontal="center" vertical="top"/>
    </xf>
    <xf numFmtId="0" fontId="6" fillId="0" borderId="0" xfId="2" applyFont="1" applyFill="1" applyBorder="1" applyAlignment="1">
      <alignment horizontal="left" vertical="center"/>
    </xf>
    <xf numFmtId="0" fontId="5" fillId="0" borderId="4" xfId="2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5" fillId="0" borderId="3" xfId="2" applyFont="1" applyFill="1" applyBorder="1" applyAlignment="1">
      <alignment horizontal="center" vertical="center" wrapText="1"/>
    </xf>
    <xf numFmtId="43" fontId="2" fillId="0" borderId="0" xfId="2" applyNumberFormat="1" applyFont="1" applyFill="1" applyBorder="1" applyAlignment="1">
      <alignment vertical="top" wrapText="1"/>
    </xf>
    <xf numFmtId="0" fontId="4" fillId="0" borderId="0" xfId="3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right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49" fontId="7" fillId="0" borderId="4" xfId="4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vertical="top" wrapText="1"/>
    </xf>
    <xf numFmtId="164" fontId="9" fillId="0" borderId="4" xfId="1" applyNumberFormat="1" applyFont="1" applyFill="1" applyBorder="1" applyAlignment="1">
      <alignment horizontal="right" vertical="center" wrapText="1"/>
    </xf>
    <xf numFmtId="0" fontId="10" fillId="0" borderId="4" xfId="0" applyFont="1" applyFill="1" applyBorder="1" applyAlignment="1">
      <alignment vertical="top" wrapText="1"/>
    </xf>
    <xf numFmtId="0" fontId="10" fillId="0" borderId="4" xfId="5" applyFont="1" applyFill="1" applyBorder="1" applyAlignment="1">
      <alignment vertical="top" wrapText="1"/>
    </xf>
    <xf numFmtId="49" fontId="11" fillId="0" borderId="4" xfId="5" applyNumberFormat="1" applyFont="1" applyFill="1" applyBorder="1" applyAlignment="1">
      <alignment vertical="top" wrapText="1"/>
    </xf>
    <xf numFmtId="164" fontId="11" fillId="0" borderId="4" xfId="1" applyNumberFormat="1" applyFont="1" applyFill="1" applyBorder="1" applyAlignment="1">
      <alignment horizontal="right" vertical="center" wrapText="1"/>
    </xf>
    <xf numFmtId="0" fontId="2" fillId="0" borderId="0" xfId="5" applyFont="1" applyFill="1" applyBorder="1" applyAlignment="1">
      <alignment vertical="top" wrapText="1"/>
    </xf>
    <xf numFmtId="0" fontId="12" fillId="0" borderId="4" xfId="5" applyFont="1" applyFill="1" applyBorder="1" applyAlignment="1">
      <alignment vertical="top" wrapText="1"/>
    </xf>
    <xf numFmtId="49" fontId="13" fillId="0" borderId="4" xfId="5" applyNumberFormat="1" applyFont="1" applyFill="1" applyBorder="1" applyAlignment="1">
      <alignment vertical="top" wrapText="1"/>
    </xf>
    <xf numFmtId="164" fontId="13" fillId="0" borderId="4" xfId="1" applyNumberFormat="1" applyFont="1" applyFill="1" applyBorder="1" applyAlignment="1">
      <alignment horizontal="right" vertical="center" wrapText="1"/>
    </xf>
    <xf numFmtId="165" fontId="14" fillId="0" borderId="4" xfId="5" applyNumberFormat="1" applyFont="1" applyFill="1" applyBorder="1" applyAlignment="1">
      <alignment vertical="top" wrapText="1"/>
    </xf>
    <xf numFmtId="164" fontId="14" fillId="0" borderId="4" xfId="1" applyNumberFormat="1" applyFont="1" applyFill="1" applyBorder="1" applyAlignment="1">
      <alignment horizontal="right" vertical="center" wrapText="1"/>
    </xf>
    <xf numFmtId="0" fontId="15" fillId="0" borderId="4" xfId="5" applyFont="1" applyFill="1" applyBorder="1" applyAlignment="1">
      <alignment vertical="top" wrapText="1"/>
    </xf>
    <xf numFmtId="49" fontId="16" fillId="0" borderId="4" xfId="5" applyNumberFormat="1" applyFont="1" applyFill="1" applyBorder="1" applyAlignment="1">
      <alignment vertical="top" wrapText="1"/>
    </xf>
    <xf numFmtId="164" fontId="16" fillId="0" borderId="4" xfId="1" applyNumberFormat="1" applyFont="1" applyFill="1" applyBorder="1" applyAlignment="1">
      <alignment horizontal="right" vertical="center" wrapText="1"/>
    </xf>
    <xf numFmtId="49" fontId="7" fillId="0" borderId="4" xfId="5" applyNumberFormat="1" applyFont="1" applyFill="1" applyBorder="1" applyAlignment="1">
      <alignment vertical="top" wrapText="1"/>
    </xf>
    <xf numFmtId="164" fontId="7" fillId="0" borderId="4" xfId="1" applyNumberFormat="1" applyFont="1" applyFill="1" applyBorder="1" applyAlignment="1">
      <alignment horizontal="right" vertical="center" wrapText="1"/>
    </xf>
    <xf numFmtId="0" fontId="7" fillId="0" borderId="4" xfId="5" applyFont="1" applyBorder="1" applyAlignment="1">
      <alignment wrapText="1"/>
    </xf>
    <xf numFmtId="49" fontId="11" fillId="0" borderId="4" xfId="0" applyNumberFormat="1" applyFont="1" applyFill="1" applyBorder="1" applyAlignment="1">
      <alignment vertical="top" wrapText="1"/>
    </xf>
    <xf numFmtId="0" fontId="17" fillId="0" borderId="4" xfId="0" applyFont="1" applyFill="1" applyBorder="1" applyAlignment="1">
      <alignment vertical="top" wrapText="1"/>
    </xf>
    <xf numFmtId="49" fontId="18" fillId="0" borderId="4" xfId="0" applyNumberFormat="1" applyFont="1" applyFill="1" applyBorder="1" applyAlignment="1">
      <alignment vertical="top" wrapText="1"/>
    </xf>
    <xf numFmtId="165" fontId="14" fillId="0" borderId="4" xfId="0" applyNumberFormat="1" applyFont="1" applyFill="1" applyBorder="1" applyAlignment="1">
      <alignment vertical="top" wrapText="1"/>
    </xf>
    <xf numFmtId="0" fontId="15" fillId="0" borderId="4" xfId="0" applyFont="1" applyFill="1" applyBorder="1" applyAlignment="1">
      <alignment vertical="top" wrapText="1"/>
    </xf>
    <xf numFmtId="0" fontId="12" fillId="0" borderId="4" xfId="0" applyFont="1" applyFill="1" applyBorder="1" applyAlignment="1">
      <alignment vertical="top" wrapText="1"/>
    </xf>
    <xf numFmtId="49" fontId="10" fillId="0" borderId="0" xfId="0" applyNumberFormat="1" applyFont="1" applyFill="1" applyBorder="1" applyAlignment="1">
      <alignment vertical="top" wrapText="1"/>
    </xf>
    <xf numFmtId="164" fontId="7" fillId="0" borderId="0" xfId="1" applyNumberFormat="1" applyFont="1" applyFill="1" applyBorder="1" applyAlignment="1">
      <alignment horizontal="right" vertical="center" wrapText="1"/>
    </xf>
    <xf numFmtId="0" fontId="6" fillId="0" borderId="0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left" vertical="center" wrapText="1"/>
    </xf>
    <xf numFmtId="0" fontId="5" fillId="0" borderId="2" xfId="2" applyFont="1" applyFill="1" applyBorder="1" applyAlignment="1">
      <alignment horizontal="left" vertical="center" wrapText="1"/>
    </xf>
    <xf numFmtId="0" fontId="5" fillId="0" borderId="3" xfId="2" applyFont="1" applyFill="1" applyBorder="1" applyAlignment="1">
      <alignment horizontal="left" vertical="center" wrapText="1"/>
    </xf>
    <xf numFmtId="49" fontId="19" fillId="0" borderId="4" xfId="0" applyNumberFormat="1" applyFont="1" applyFill="1" applyBorder="1" applyAlignment="1">
      <alignment vertical="top" wrapText="1"/>
    </xf>
    <xf numFmtId="164" fontId="19" fillId="0" borderId="4" xfId="1" applyNumberFormat="1" applyFont="1" applyFill="1" applyBorder="1" applyAlignment="1">
      <alignment horizontal="right" vertical="center" wrapText="1"/>
    </xf>
    <xf numFmtId="49" fontId="20" fillId="0" borderId="4" xfId="0" applyNumberFormat="1" applyFont="1" applyFill="1" applyBorder="1" applyAlignment="1">
      <alignment vertical="top" wrapText="1"/>
    </xf>
    <xf numFmtId="49" fontId="21" fillId="0" borderId="4" xfId="0" applyNumberFormat="1" applyFont="1" applyFill="1" applyBorder="1" applyAlignment="1">
      <alignment vertical="top" wrapText="1"/>
    </xf>
    <xf numFmtId="49" fontId="7" fillId="0" borderId="4" xfId="6" applyNumberFormat="1" applyFont="1" applyFill="1" applyBorder="1" applyAlignment="1">
      <alignment vertical="top" wrapText="1"/>
    </xf>
    <xf numFmtId="49" fontId="7" fillId="0" borderId="4" xfId="6" applyNumberFormat="1" applyFont="1" applyFill="1" applyBorder="1" applyAlignment="1">
      <alignment vertical="center" wrapText="1"/>
    </xf>
    <xf numFmtId="49" fontId="14" fillId="0" borderId="4" xfId="0" applyNumberFormat="1" applyFont="1" applyFill="1" applyBorder="1" applyAlignment="1">
      <alignment vertical="top" wrapText="1"/>
    </xf>
    <xf numFmtId="49" fontId="14" fillId="0" borderId="4" xfId="0" applyNumberFormat="1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 vertical="center" wrapText="1"/>
    </xf>
  </cellXfs>
  <cellStyles count="7">
    <cellStyle name="Comma" xfId="1" builtinId="3"/>
    <cellStyle name="Normal" xfId="0" builtinId="0"/>
    <cellStyle name="Normal 3 2" xfId="2"/>
    <cellStyle name="Normal 4 2" xfId="3"/>
    <cellStyle name="Normal_Apranqacank chshtvac-2011" xfId="4"/>
    <cellStyle name="Normal_Class0-Armenian" xfId="6"/>
    <cellStyle name="Style 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shxatanqayin/2019%20yntacik/&#1342;&#1377;&#1389;&#1405;&#1377;&#1397;&#1387;&#1398;%20&#1390;&#1408;&#1377;&#1379;&#1387;&#1408;/&#1329;&#1396;&#1411;&#1400;&#1411;%20&#1398;&#1377;&#1389;&#1377;&#1392;&#1377;&#1399;&#1387;&#1406;&#1398;&#1381;&#1408;-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գաղտնի պաշտպանություն ամփոփ"/>
      <sheetName val="Ոչ գաղտնի պաշտպանություն ամփոփ"/>
      <sheetName val="Բուժ ամփոփ"/>
      <sheetName val="Կրթություն"/>
      <sheetName val="Կցորդ"/>
      <sheetName val="Գիտություն"/>
      <sheetName val="Ականազերծում"/>
      <sheetName val="Արտաբյուջե ամփոփ"/>
      <sheetName val="արտաբյուջե գաղտնի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7"/>
  <sheetViews>
    <sheetView tabSelected="1" topLeftCell="A4" zoomScale="85" zoomScaleNormal="85" zoomScaleSheetLayoutView="100" workbookViewId="0">
      <selection activeCell="J7" sqref="J7"/>
    </sheetView>
  </sheetViews>
  <sheetFormatPr defaultColWidth="9.140625" defaultRowHeight="13.5" x14ac:dyDescent="0.2"/>
  <cols>
    <col min="1" max="1" width="11" style="3" customWidth="1"/>
    <col min="2" max="2" width="48.42578125" style="4" customWidth="1"/>
    <col min="3" max="3" width="22.42578125" style="5" customWidth="1"/>
    <col min="4" max="7" width="21.42578125" style="5" customWidth="1"/>
    <col min="8" max="9" width="9.140625" style="4"/>
    <col min="10" max="10" width="20.140625" style="4" bestFit="1" customWidth="1"/>
    <col min="11" max="11" width="18.42578125" style="4" customWidth="1"/>
    <col min="12" max="12" width="23.42578125" style="4" customWidth="1"/>
    <col min="13" max="13" width="19" style="4" customWidth="1"/>
    <col min="14" max="14" width="17.42578125" style="4" bestFit="1" customWidth="1"/>
    <col min="15" max="16384" width="9.140625" style="4"/>
  </cols>
  <sheetData>
    <row r="1" spans="1:14" s="2" customFormat="1" ht="20.25" x14ac:dyDescent="0.2">
      <c r="A1" s="6" t="s">
        <v>43</v>
      </c>
      <c r="B1" s="6"/>
      <c r="C1" s="6"/>
      <c r="D1" s="6"/>
      <c r="E1" s="6"/>
      <c r="F1" s="6"/>
      <c r="G1" s="6"/>
    </row>
    <row r="2" spans="1:14" s="2" customFormat="1" ht="21" thickBot="1" x14ac:dyDescent="0.25">
      <c r="A2" s="7"/>
      <c r="B2" s="8"/>
      <c r="C2" s="8"/>
      <c r="D2" s="8"/>
      <c r="E2" s="8"/>
      <c r="F2" s="8"/>
      <c r="G2" s="8"/>
    </row>
    <row r="3" spans="1:14" s="2" customFormat="1" ht="21" thickBot="1" x14ac:dyDescent="0.25">
      <c r="A3" s="7" t="s">
        <v>0</v>
      </c>
      <c r="B3" s="8"/>
      <c r="C3" s="8"/>
      <c r="D3" s="9" t="s">
        <v>1</v>
      </c>
      <c r="E3" s="10"/>
      <c r="F3" s="10"/>
      <c r="G3" s="11"/>
    </row>
    <row r="4" spans="1:14" s="2" customFormat="1" ht="47.25" customHeight="1" thickBot="1" x14ac:dyDescent="0.25">
      <c r="A4" s="12" t="s">
        <v>2</v>
      </c>
      <c r="B4" s="8"/>
      <c r="C4" s="8"/>
      <c r="D4" s="13">
        <v>1204</v>
      </c>
      <c r="E4" s="14" t="s">
        <v>3</v>
      </c>
      <c r="F4" s="15"/>
      <c r="G4" s="16"/>
      <c r="J4" s="17">
        <f>+C9+C30+C51+C74+C95</f>
        <v>1805696.3</v>
      </c>
      <c r="K4" s="17">
        <f>+D9+D30+D51+D74+D95</f>
        <v>154803.79999999996</v>
      </c>
      <c r="L4" s="17">
        <f>+E9+E30+E51+E74+E95</f>
        <v>1960500.1</v>
      </c>
      <c r="M4" s="17">
        <f>+F9+F30+F51+F74+F95</f>
        <v>2781686.5</v>
      </c>
      <c r="N4" s="17">
        <f>+G9+G30+G51+G74+G95</f>
        <v>2070686.5</v>
      </c>
    </row>
    <row r="5" spans="1:14" s="2" customFormat="1" ht="70.5" customHeight="1" thickBot="1" x14ac:dyDescent="0.25">
      <c r="A5" s="12" t="s">
        <v>4</v>
      </c>
      <c r="B5" s="8"/>
      <c r="C5" s="8"/>
      <c r="D5" s="13">
        <v>11001</v>
      </c>
      <c r="E5" s="14" t="s">
        <v>5</v>
      </c>
      <c r="F5" s="15"/>
      <c r="G5" s="16"/>
    </row>
    <row r="6" spans="1:14" ht="18" thickBot="1" x14ac:dyDescent="0.25">
      <c r="C6" s="4"/>
      <c r="D6" s="4"/>
      <c r="E6" s="4"/>
      <c r="F6" s="4"/>
      <c r="G6" s="19" t="s">
        <v>6</v>
      </c>
    </row>
    <row r="7" spans="1:14" s="22" customFormat="1" ht="54.75" customHeight="1" thickBot="1" x14ac:dyDescent="0.25">
      <c r="A7" s="20" t="s">
        <v>7</v>
      </c>
      <c r="B7" s="21" t="s">
        <v>8</v>
      </c>
      <c r="C7" s="20" t="s">
        <v>44</v>
      </c>
      <c r="D7" s="62" t="s">
        <v>45</v>
      </c>
      <c r="E7" s="64" t="s">
        <v>46</v>
      </c>
      <c r="F7" s="64" t="s">
        <v>47</v>
      </c>
      <c r="G7" s="64" t="s">
        <v>48</v>
      </c>
    </row>
    <row r="8" spans="1:14" s="22" customFormat="1" ht="44.25" customHeight="1" thickBot="1" x14ac:dyDescent="0.25">
      <c r="A8" s="20"/>
      <c r="B8" s="21"/>
      <c r="C8" s="20"/>
      <c r="D8" s="63"/>
      <c r="E8" s="65"/>
      <c r="F8" s="65"/>
      <c r="G8" s="65"/>
    </row>
    <row r="9" spans="1:14" s="1" customFormat="1" ht="23.25" thickBot="1" x14ac:dyDescent="0.25">
      <c r="A9" s="23"/>
      <c r="B9" s="24" t="s">
        <v>9</v>
      </c>
      <c r="C9" s="25">
        <f>+C10</f>
        <v>100000</v>
      </c>
      <c r="D9" s="25">
        <f>+D10</f>
        <v>0</v>
      </c>
      <c r="E9" s="25">
        <f>+E10</f>
        <v>100000</v>
      </c>
      <c r="F9" s="25">
        <f>+F10</f>
        <v>100000</v>
      </c>
      <c r="G9" s="25">
        <f>+G10</f>
        <v>100000</v>
      </c>
    </row>
    <row r="10" spans="1:14" s="1" customFormat="1" ht="23.25" thickBot="1" x14ac:dyDescent="0.25">
      <c r="A10" s="26">
        <v>400000</v>
      </c>
      <c r="B10" s="24" t="s">
        <v>10</v>
      </c>
      <c r="C10" s="25">
        <f>C22</f>
        <v>100000</v>
      </c>
      <c r="D10" s="25">
        <f>D22</f>
        <v>0</v>
      </c>
      <c r="E10" s="25">
        <f>E22</f>
        <v>100000</v>
      </c>
      <c r="F10" s="25">
        <f>F22</f>
        <v>100000</v>
      </c>
      <c r="G10" s="25">
        <f>G22</f>
        <v>100000</v>
      </c>
    </row>
    <row r="11" spans="1:14" s="30" customFormat="1" ht="45.75" hidden="1" thickBot="1" x14ac:dyDescent="0.25">
      <c r="A11" s="27">
        <v>410000</v>
      </c>
      <c r="B11" s="28" t="s">
        <v>11</v>
      </c>
      <c r="C11" s="29">
        <f>C12</f>
        <v>0</v>
      </c>
      <c r="D11" s="29">
        <f>D12</f>
        <v>0</v>
      </c>
      <c r="E11" s="29">
        <f>E12</f>
        <v>0</v>
      </c>
      <c r="F11" s="29">
        <f>F12</f>
        <v>0</v>
      </c>
      <c r="G11" s="29">
        <f>G12</f>
        <v>0</v>
      </c>
    </row>
    <row r="12" spans="1:14" s="30" customFormat="1" ht="68.25" hidden="1" thickBot="1" x14ac:dyDescent="0.25">
      <c r="A12" s="31">
        <v>411000</v>
      </c>
      <c r="B12" s="32" t="s">
        <v>12</v>
      </c>
      <c r="C12" s="33">
        <f>C13+C19</f>
        <v>0</v>
      </c>
      <c r="D12" s="33">
        <f>D13+D19</f>
        <v>0</v>
      </c>
      <c r="E12" s="33">
        <f>E13+E19</f>
        <v>0</v>
      </c>
      <c r="F12" s="33">
        <f>F13+F19</f>
        <v>0</v>
      </c>
      <c r="G12" s="33">
        <f>G13+G19</f>
        <v>0</v>
      </c>
    </row>
    <row r="13" spans="1:14" s="30" customFormat="1" ht="102" hidden="1" thickBot="1" x14ac:dyDescent="0.25">
      <c r="A13" s="27">
        <v>411100</v>
      </c>
      <c r="B13" s="34" t="s">
        <v>13</v>
      </c>
      <c r="C13" s="35">
        <f>C14+C17</f>
        <v>0</v>
      </c>
      <c r="D13" s="35">
        <f>D14+D17</f>
        <v>0</v>
      </c>
      <c r="E13" s="35">
        <f>E14+E17</f>
        <v>0</v>
      </c>
      <c r="F13" s="35">
        <f>F14+F17</f>
        <v>0</v>
      </c>
      <c r="G13" s="35">
        <f>G14+G17</f>
        <v>0</v>
      </c>
    </row>
    <row r="14" spans="1:14" s="30" customFormat="1" ht="38.25" hidden="1" thickBot="1" x14ac:dyDescent="0.25">
      <c r="A14" s="36">
        <v>411110</v>
      </c>
      <c r="B14" s="37" t="s">
        <v>14</v>
      </c>
      <c r="C14" s="38">
        <f>SUM(C15:C16)</f>
        <v>0</v>
      </c>
      <c r="D14" s="38">
        <f>SUM(D15:D16)</f>
        <v>0</v>
      </c>
      <c r="E14" s="38">
        <f>SUM(E15:E16)</f>
        <v>0</v>
      </c>
      <c r="F14" s="38">
        <f>SUM(F15:F16)</f>
        <v>0</v>
      </c>
      <c r="G14" s="38">
        <f>SUM(G15:G16)</f>
        <v>0</v>
      </c>
    </row>
    <row r="15" spans="1:14" s="30" customFormat="1" ht="35.25" hidden="1" thickBot="1" x14ac:dyDescent="0.25">
      <c r="A15" s="31">
        <v>411111</v>
      </c>
      <c r="B15" s="39" t="s">
        <v>15</v>
      </c>
      <c r="C15" s="40"/>
      <c r="D15" s="40"/>
      <c r="E15" s="40"/>
      <c r="F15" s="40"/>
      <c r="G15" s="40">
        <f>+C15-D15-E15-F15</f>
        <v>0</v>
      </c>
      <c r="H15" s="30">
        <v>1</v>
      </c>
    </row>
    <row r="16" spans="1:14" s="30" customFormat="1" ht="35.25" hidden="1" thickBot="1" x14ac:dyDescent="0.35">
      <c r="A16" s="31">
        <v>411119</v>
      </c>
      <c r="B16" s="41" t="s">
        <v>16</v>
      </c>
      <c r="C16" s="40"/>
      <c r="D16" s="40"/>
      <c r="E16" s="40"/>
      <c r="F16" s="40"/>
      <c r="G16" s="40">
        <f>+C16-D16-E16-F16</f>
        <v>0</v>
      </c>
      <c r="H16" s="30">
        <v>1</v>
      </c>
    </row>
    <row r="17" spans="1:8" s="30" customFormat="1" ht="57" hidden="1" thickBot="1" x14ac:dyDescent="0.25">
      <c r="A17" s="36">
        <v>411190</v>
      </c>
      <c r="B17" s="37" t="s">
        <v>17</v>
      </c>
      <c r="C17" s="38">
        <f>C18</f>
        <v>0</v>
      </c>
      <c r="D17" s="38">
        <f>D18</f>
        <v>0</v>
      </c>
      <c r="E17" s="38">
        <f>E18</f>
        <v>0</v>
      </c>
      <c r="F17" s="38">
        <f>F18</f>
        <v>0</v>
      </c>
      <c r="G17" s="38">
        <f>G18</f>
        <v>0</v>
      </c>
    </row>
    <row r="18" spans="1:8" s="30" customFormat="1" ht="52.5" hidden="1" thickBot="1" x14ac:dyDescent="0.35">
      <c r="A18" s="31">
        <v>411191</v>
      </c>
      <c r="B18" s="41" t="s">
        <v>17</v>
      </c>
      <c r="C18" s="40"/>
      <c r="D18" s="40"/>
      <c r="E18" s="40"/>
      <c r="F18" s="40"/>
      <c r="G18" s="40">
        <f>+C18-D18-E18-F18</f>
        <v>0</v>
      </c>
      <c r="H18" s="30">
        <v>1</v>
      </c>
    </row>
    <row r="19" spans="1:8" s="30" customFormat="1" ht="61.5" hidden="1" thickBot="1" x14ac:dyDescent="0.25">
      <c r="A19" s="27">
        <v>411200</v>
      </c>
      <c r="B19" s="34" t="s">
        <v>18</v>
      </c>
      <c r="C19" s="35">
        <f t="shared" ref="C19:G20" si="0">C20</f>
        <v>0</v>
      </c>
      <c r="D19" s="35">
        <f t="shared" si="0"/>
        <v>0</v>
      </c>
      <c r="E19" s="35">
        <f t="shared" si="0"/>
        <v>0</v>
      </c>
      <c r="F19" s="35">
        <f t="shared" si="0"/>
        <v>0</v>
      </c>
      <c r="G19" s="35">
        <f t="shared" si="0"/>
        <v>0</v>
      </c>
    </row>
    <row r="20" spans="1:8" s="30" customFormat="1" ht="19.5" hidden="1" thickBot="1" x14ac:dyDescent="0.25">
      <c r="A20" s="36">
        <v>411220</v>
      </c>
      <c r="B20" s="37" t="s">
        <v>19</v>
      </c>
      <c r="C20" s="38">
        <f t="shared" si="0"/>
        <v>0</v>
      </c>
      <c r="D20" s="38">
        <f t="shared" si="0"/>
        <v>0</v>
      </c>
      <c r="E20" s="38">
        <f t="shared" si="0"/>
        <v>0</v>
      </c>
      <c r="F20" s="38">
        <f t="shared" si="0"/>
        <v>0</v>
      </c>
      <c r="G20" s="38">
        <f t="shared" si="0"/>
        <v>0</v>
      </c>
    </row>
    <row r="21" spans="1:8" s="30" customFormat="1" ht="18" hidden="1" thickBot="1" x14ac:dyDescent="0.25">
      <c r="A21" s="31">
        <v>411221</v>
      </c>
      <c r="B21" s="39" t="s">
        <v>19</v>
      </c>
      <c r="C21" s="40"/>
      <c r="D21" s="40"/>
      <c r="E21" s="40"/>
      <c r="F21" s="40"/>
      <c r="G21" s="40">
        <f>+C21-D21-E21-F21</f>
        <v>0</v>
      </c>
      <c r="H21" s="30">
        <v>1</v>
      </c>
    </row>
    <row r="22" spans="1:8" s="1" customFormat="1" ht="45.75" thickBot="1" x14ac:dyDescent="0.25">
      <c r="A22" s="26">
        <v>420000</v>
      </c>
      <c r="B22" s="42" t="s">
        <v>20</v>
      </c>
      <c r="C22" s="29">
        <f t="shared" ref="C22:G23" si="1">C23</f>
        <v>100000</v>
      </c>
      <c r="D22" s="29">
        <f t="shared" si="1"/>
        <v>0</v>
      </c>
      <c r="E22" s="29">
        <f t="shared" si="1"/>
        <v>100000</v>
      </c>
      <c r="F22" s="29">
        <f t="shared" si="1"/>
        <v>100000</v>
      </c>
      <c r="G22" s="29">
        <f t="shared" si="1"/>
        <v>100000</v>
      </c>
    </row>
    <row r="23" spans="1:8" s="1" customFormat="1" ht="68.25" thickBot="1" x14ac:dyDescent="0.25">
      <c r="A23" s="43">
        <v>423000</v>
      </c>
      <c r="B23" s="44" t="s">
        <v>21</v>
      </c>
      <c r="C23" s="33">
        <f t="shared" si="1"/>
        <v>100000</v>
      </c>
      <c r="D23" s="33">
        <f t="shared" si="1"/>
        <v>0</v>
      </c>
      <c r="E23" s="33">
        <f t="shared" si="1"/>
        <v>100000</v>
      </c>
      <c r="F23" s="33">
        <f t="shared" si="1"/>
        <v>100000</v>
      </c>
      <c r="G23" s="33">
        <f t="shared" si="1"/>
        <v>100000</v>
      </c>
    </row>
    <row r="24" spans="1:8" s="1" customFormat="1" ht="41.25" thickBot="1" x14ac:dyDescent="0.25">
      <c r="A24" s="26">
        <v>423900</v>
      </c>
      <c r="B24" s="45" t="s">
        <v>22</v>
      </c>
      <c r="C24" s="35">
        <v>100000</v>
      </c>
      <c r="D24" s="35">
        <f>+E24-C24</f>
        <v>0</v>
      </c>
      <c r="E24" s="35">
        <v>100000</v>
      </c>
      <c r="F24" s="35">
        <v>100000</v>
      </c>
      <c r="G24" s="35">
        <v>100000</v>
      </c>
    </row>
    <row r="25" spans="1:8" s="1" customFormat="1" ht="18" thickBot="1" x14ac:dyDescent="0.25">
      <c r="B25" s="48"/>
      <c r="C25" s="49"/>
      <c r="D25" s="49"/>
      <c r="E25" s="49"/>
      <c r="F25" s="49"/>
      <c r="G25" s="49"/>
    </row>
    <row r="26" spans="1:8" s="2" customFormat="1" ht="43.5" customHeight="1" thickBot="1" x14ac:dyDescent="0.25">
      <c r="A26" s="12" t="s">
        <v>4</v>
      </c>
      <c r="B26" s="50"/>
      <c r="C26" s="8"/>
      <c r="D26" s="13">
        <v>11002</v>
      </c>
      <c r="E26" s="51" t="s">
        <v>23</v>
      </c>
      <c r="F26" s="52"/>
      <c r="G26" s="53"/>
    </row>
    <row r="27" spans="1:8" ht="18" thickBot="1" x14ac:dyDescent="0.25">
      <c r="C27" s="4"/>
      <c r="D27" s="4"/>
      <c r="E27" s="4"/>
      <c r="F27" s="4"/>
      <c r="G27" s="19" t="s">
        <v>6</v>
      </c>
    </row>
    <row r="28" spans="1:8" s="22" customFormat="1" ht="24.75" customHeight="1" thickBot="1" x14ac:dyDescent="0.25">
      <c r="A28" s="20" t="s">
        <v>7</v>
      </c>
      <c r="B28" s="21" t="s">
        <v>8</v>
      </c>
      <c r="C28" s="20" t="s">
        <v>44</v>
      </c>
      <c r="D28" s="62" t="s">
        <v>45</v>
      </c>
      <c r="E28" s="64" t="s">
        <v>46</v>
      </c>
      <c r="F28" s="64" t="s">
        <v>47</v>
      </c>
      <c r="G28" s="64" t="s">
        <v>48</v>
      </c>
    </row>
    <row r="29" spans="1:8" s="22" customFormat="1" ht="78.75" customHeight="1" thickBot="1" x14ac:dyDescent="0.25">
      <c r="A29" s="20"/>
      <c r="B29" s="21"/>
      <c r="C29" s="20"/>
      <c r="D29" s="63"/>
      <c r="E29" s="65"/>
      <c r="F29" s="65"/>
      <c r="G29" s="65"/>
    </row>
    <row r="30" spans="1:8" s="1" customFormat="1" ht="23.25" thickBot="1" x14ac:dyDescent="0.25">
      <c r="A30" s="23"/>
      <c r="B30" s="24" t="s">
        <v>9</v>
      </c>
      <c r="C30" s="25">
        <f>+C31</f>
        <v>32270.2</v>
      </c>
      <c r="D30" s="25">
        <f>+D31</f>
        <v>0</v>
      </c>
      <c r="E30" s="25">
        <f>+E31</f>
        <v>32270.2</v>
      </c>
      <c r="F30" s="25">
        <f>+F31</f>
        <v>32270.2</v>
      </c>
      <c r="G30" s="25">
        <f>+G31</f>
        <v>32270.2</v>
      </c>
    </row>
    <row r="31" spans="1:8" s="1" customFormat="1" ht="23.25" thickBot="1" x14ac:dyDescent="0.25">
      <c r="A31" s="26">
        <v>400000</v>
      </c>
      <c r="B31" s="24" t="s">
        <v>10</v>
      </c>
      <c r="C31" s="25">
        <f>+C43</f>
        <v>32270.2</v>
      </c>
      <c r="D31" s="25">
        <f>+D43</f>
        <v>0</v>
      </c>
      <c r="E31" s="25">
        <f>+E43</f>
        <v>32270.2</v>
      </c>
      <c r="F31" s="25">
        <f>+F43</f>
        <v>32270.2</v>
      </c>
      <c r="G31" s="25">
        <f>+G43</f>
        <v>32270.2</v>
      </c>
    </row>
    <row r="32" spans="1:8" s="30" customFormat="1" ht="45.75" hidden="1" thickBot="1" x14ac:dyDescent="0.25">
      <c r="A32" s="27">
        <v>410000</v>
      </c>
      <c r="B32" s="28" t="s">
        <v>11</v>
      </c>
      <c r="C32" s="29">
        <f>C33</f>
        <v>0</v>
      </c>
      <c r="D32" s="29">
        <f>D33</f>
        <v>0</v>
      </c>
      <c r="E32" s="29">
        <f>E33</f>
        <v>0</v>
      </c>
      <c r="F32" s="29">
        <f>F33</f>
        <v>0</v>
      </c>
      <c r="G32" s="29">
        <f>G33</f>
        <v>0</v>
      </c>
    </row>
    <row r="33" spans="1:8" s="30" customFormat="1" ht="68.25" hidden="1" thickBot="1" x14ac:dyDescent="0.25">
      <c r="A33" s="31">
        <v>411000</v>
      </c>
      <c r="B33" s="32" t="s">
        <v>12</v>
      </c>
      <c r="C33" s="33">
        <f>C34+C40</f>
        <v>0</v>
      </c>
      <c r="D33" s="33">
        <f>D34+D40</f>
        <v>0</v>
      </c>
      <c r="E33" s="33">
        <f>E34+E40</f>
        <v>0</v>
      </c>
      <c r="F33" s="33">
        <f>F34+F40</f>
        <v>0</v>
      </c>
      <c r="G33" s="33">
        <f>G34+G40</f>
        <v>0</v>
      </c>
    </row>
    <row r="34" spans="1:8" s="30" customFormat="1" ht="102" hidden="1" thickBot="1" x14ac:dyDescent="0.25">
      <c r="A34" s="27">
        <v>411100</v>
      </c>
      <c r="B34" s="34" t="s">
        <v>13</v>
      </c>
      <c r="C34" s="35">
        <f>C35+C38</f>
        <v>0</v>
      </c>
      <c r="D34" s="35">
        <f>D35+D38</f>
        <v>0</v>
      </c>
      <c r="E34" s="35">
        <f>E35+E38</f>
        <v>0</v>
      </c>
      <c r="F34" s="35">
        <f>F35+F38</f>
        <v>0</v>
      </c>
      <c r="G34" s="35">
        <f>G35+G38</f>
        <v>0</v>
      </c>
    </row>
    <row r="35" spans="1:8" s="30" customFormat="1" ht="38.25" hidden="1" thickBot="1" x14ac:dyDescent="0.25">
      <c r="A35" s="36">
        <v>411110</v>
      </c>
      <c r="B35" s="37" t="s">
        <v>14</v>
      </c>
      <c r="C35" s="38">
        <f>SUM(C36:C37)</f>
        <v>0</v>
      </c>
      <c r="D35" s="38">
        <f>SUM(D36:D37)</f>
        <v>0</v>
      </c>
      <c r="E35" s="38">
        <f>SUM(E36:E37)</f>
        <v>0</v>
      </c>
      <c r="F35" s="38">
        <f>SUM(F36:F37)</f>
        <v>0</v>
      </c>
      <c r="G35" s="38">
        <f>SUM(G36:G37)</f>
        <v>0</v>
      </c>
    </row>
    <row r="36" spans="1:8" s="30" customFormat="1" ht="35.25" hidden="1" thickBot="1" x14ac:dyDescent="0.25">
      <c r="A36" s="31">
        <v>411111</v>
      </c>
      <c r="B36" s="39" t="s">
        <v>15</v>
      </c>
      <c r="C36" s="40"/>
      <c r="D36" s="40"/>
      <c r="E36" s="40"/>
      <c r="F36" s="40"/>
      <c r="G36" s="40">
        <f>+C36-D36-E36-F36</f>
        <v>0</v>
      </c>
      <c r="H36" s="30">
        <v>1</v>
      </c>
    </row>
    <row r="37" spans="1:8" s="30" customFormat="1" ht="35.25" hidden="1" thickBot="1" x14ac:dyDescent="0.35">
      <c r="A37" s="31">
        <v>411119</v>
      </c>
      <c r="B37" s="41" t="s">
        <v>16</v>
      </c>
      <c r="C37" s="40"/>
      <c r="D37" s="40"/>
      <c r="E37" s="40"/>
      <c r="F37" s="40"/>
      <c r="G37" s="40">
        <f>+C37-D37-E37-F37</f>
        <v>0</v>
      </c>
      <c r="H37" s="30">
        <v>1</v>
      </c>
    </row>
    <row r="38" spans="1:8" s="30" customFormat="1" ht="57" hidden="1" thickBot="1" x14ac:dyDescent="0.25">
      <c r="A38" s="36">
        <v>411190</v>
      </c>
      <c r="B38" s="37" t="s">
        <v>17</v>
      </c>
      <c r="C38" s="38">
        <f>C39</f>
        <v>0</v>
      </c>
      <c r="D38" s="38">
        <f>D39</f>
        <v>0</v>
      </c>
      <c r="E38" s="38">
        <f>E39</f>
        <v>0</v>
      </c>
      <c r="F38" s="38">
        <f>F39</f>
        <v>0</v>
      </c>
      <c r="G38" s="38">
        <f>G39</f>
        <v>0</v>
      </c>
    </row>
    <row r="39" spans="1:8" s="30" customFormat="1" ht="52.5" hidden="1" thickBot="1" x14ac:dyDescent="0.35">
      <c r="A39" s="31">
        <v>411191</v>
      </c>
      <c r="B39" s="41" t="s">
        <v>17</v>
      </c>
      <c r="C39" s="40"/>
      <c r="D39" s="40"/>
      <c r="E39" s="40"/>
      <c r="F39" s="40"/>
      <c r="G39" s="40">
        <f>+C39-D39-E39-F39</f>
        <v>0</v>
      </c>
      <c r="H39" s="30">
        <v>1</v>
      </c>
    </row>
    <row r="40" spans="1:8" s="30" customFormat="1" ht="61.5" hidden="1" thickBot="1" x14ac:dyDescent="0.25">
      <c r="A40" s="27">
        <v>411200</v>
      </c>
      <c r="B40" s="34" t="s">
        <v>18</v>
      </c>
      <c r="C40" s="35">
        <f t="shared" ref="C40:G41" si="2">C41</f>
        <v>0</v>
      </c>
      <c r="D40" s="35">
        <f t="shared" si="2"/>
        <v>0</v>
      </c>
      <c r="E40" s="35">
        <f t="shared" si="2"/>
        <v>0</v>
      </c>
      <c r="F40" s="35">
        <f t="shared" si="2"/>
        <v>0</v>
      </c>
      <c r="G40" s="35">
        <f t="shared" si="2"/>
        <v>0</v>
      </c>
    </row>
    <row r="41" spans="1:8" s="30" customFormat="1" ht="19.5" hidden="1" thickBot="1" x14ac:dyDescent="0.25">
      <c r="A41" s="36">
        <v>411220</v>
      </c>
      <c r="B41" s="37" t="s">
        <v>19</v>
      </c>
      <c r="C41" s="38">
        <f t="shared" si="2"/>
        <v>0</v>
      </c>
      <c r="D41" s="38">
        <f t="shared" si="2"/>
        <v>0</v>
      </c>
      <c r="E41" s="38">
        <f t="shared" si="2"/>
        <v>0</v>
      </c>
      <c r="F41" s="38">
        <f t="shared" si="2"/>
        <v>0</v>
      </c>
      <c r="G41" s="38">
        <f t="shared" si="2"/>
        <v>0</v>
      </c>
    </row>
    <row r="42" spans="1:8" s="30" customFormat="1" ht="18" hidden="1" thickBot="1" x14ac:dyDescent="0.25">
      <c r="A42" s="31">
        <v>411221</v>
      </c>
      <c r="B42" s="39" t="s">
        <v>19</v>
      </c>
      <c r="C42" s="40"/>
      <c r="D42" s="40"/>
      <c r="E42" s="40"/>
      <c r="F42" s="40"/>
      <c r="G42" s="40">
        <f>+C42-D42-E42-F42</f>
        <v>0</v>
      </c>
      <c r="H42" s="30">
        <v>1</v>
      </c>
    </row>
    <row r="43" spans="1:8" s="1" customFormat="1" ht="45.75" thickBot="1" x14ac:dyDescent="0.25">
      <c r="A43" s="26">
        <v>420000</v>
      </c>
      <c r="B43" s="42" t="s">
        <v>20</v>
      </c>
      <c r="C43" s="29">
        <f>+C44</f>
        <v>32270.2</v>
      </c>
      <c r="D43" s="29">
        <f>+D44</f>
        <v>0</v>
      </c>
      <c r="E43" s="29">
        <f>+E44</f>
        <v>32270.2</v>
      </c>
      <c r="F43" s="29">
        <f>+F44</f>
        <v>32270.2</v>
      </c>
      <c r="G43" s="29">
        <f>+G44</f>
        <v>32270.2</v>
      </c>
    </row>
    <row r="44" spans="1:8" s="1" customFormat="1" ht="68.25" thickBot="1" x14ac:dyDescent="0.25">
      <c r="A44" s="43">
        <v>423000</v>
      </c>
      <c r="B44" s="44" t="s">
        <v>21</v>
      </c>
      <c r="C44" s="33">
        <f>C45</f>
        <v>32270.2</v>
      </c>
      <c r="D44" s="33">
        <f>D45</f>
        <v>0</v>
      </c>
      <c r="E44" s="33">
        <f>E45</f>
        <v>32270.2</v>
      </c>
      <c r="F44" s="33">
        <f>F45</f>
        <v>32270.2</v>
      </c>
      <c r="G44" s="33">
        <f>G45</f>
        <v>32270.2</v>
      </c>
    </row>
    <row r="45" spans="1:8" s="1" customFormat="1" ht="41.25" thickBot="1" x14ac:dyDescent="0.25">
      <c r="A45" s="26">
        <v>423900</v>
      </c>
      <c r="B45" s="45" t="s">
        <v>22</v>
      </c>
      <c r="C45" s="35">
        <v>32270.2</v>
      </c>
      <c r="D45" s="35">
        <f>+E45-C45</f>
        <v>0</v>
      </c>
      <c r="E45" s="35">
        <v>32270.2</v>
      </c>
      <c r="F45" s="35">
        <v>32270.2</v>
      </c>
      <c r="G45" s="35">
        <v>32270.2</v>
      </c>
    </row>
    <row r="46" spans="1:8" ht="14.25" thickBot="1" x14ac:dyDescent="0.25">
      <c r="C46" s="18"/>
      <c r="D46" s="4"/>
      <c r="E46" s="4"/>
      <c r="F46" s="4"/>
      <c r="G46" s="18"/>
    </row>
    <row r="47" spans="1:8" s="2" customFormat="1" ht="60.75" customHeight="1" thickBot="1" x14ac:dyDescent="0.25">
      <c r="A47" s="12" t="s">
        <v>4</v>
      </c>
      <c r="B47" s="8"/>
      <c r="C47" s="8"/>
      <c r="D47" s="13">
        <v>11003</v>
      </c>
      <c r="E47" s="14" t="s">
        <v>24</v>
      </c>
      <c r="F47" s="15"/>
      <c r="G47" s="16"/>
    </row>
    <row r="48" spans="1:8" ht="18" thickBot="1" x14ac:dyDescent="0.25">
      <c r="C48" s="4"/>
      <c r="D48" s="4"/>
      <c r="E48" s="4"/>
      <c r="F48" s="4"/>
      <c r="G48" s="19" t="s">
        <v>6</v>
      </c>
    </row>
    <row r="49" spans="1:8" s="22" customFormat="1" ht="24.75" customHeight="1" thickBot="1" x14ac:dyDescent="0.25">
      <c r="A49" s="20" t="s">
        <v>7</v>
      </c>
      <c r="B49" s="21" t="s">
        <v>8</v>
      </c>
      <c r="C49" s="20" t="s">
        <v>44</v>
      </c>
      <c r="D49" s="62" t="s">
        <v>45</v>
      </c>
      <c r="E49" s="64" t="s">
        <v>46</v>
      </c>
      <c r="F49" s="64" t="s">
        <v>47</v>
      </c>
      <c r="G49" s="64" t="s">
        <v>48</v>
      </c>
    </row>
    <row r="50" spans="1:8" s="22" customFormat="1" ht="71.25" customHeight="1" thickBot="1" x14ac:dyDescent="0.25">
      <c r="A50" s="20"/>
      <c r="B50" s="21"/>
      <c r="C50" s="20"/>
      <c r="D50" s="63"/>
      <c r="E50" s="65"/>
      <c r="F50" s="65"/>
      <c r="G50" s="65"/>
    </row>
    <row r="51" spans="1:8" s="1" customFormat="1" ht="23.25" thickBot="1" x14ac:dyDescent="0.25">
      <c r="A51" s="23"/>
      <c r="B51" s="24" t="s">
        <v>9</v>
      </c>
      <c r="C51" s="25">
        <f>+C52</f>
        <v>40000</v>
      </c>
      <c r="D51" s="25">
        <f>+D52</f>
        <v>52000</v>
      </c>
      <c r="E51" s="25">
        <f>+E52</f>
        <v>92000</v>
      </c>
      <c r="F51" s="25">
        <f>+F52</f>
        <v>40000</v>
      </c>
      <c r="G51" s="25">
        <f>+G52</f>
        <v>40000</v>
      </c>
    </row>
    <row r="52" spans="1:8" s="1" customFormat="1" ht="23.25" thickBot="1" x14ac:dyDescent="0.25">
      <c r="A52" s="26">
        <v>400000</v>
      </c>
      <c r="B52" s="24" t="s">
        <v>10</v>
      </c>
      <c r="C52" s="25">
        <f>+C64</f>
        <v>40000</v>
      </c>
      <c r="D52" s="25">
        <f>+D64</f>
        <v>52000</v>
      </c>
      <c r="E52" s="25">
        <f>+E64</f>
        <v>92000</v>
      </c>
      <c r="F52" s="25">
        <f>+F64</f>
        <v>40000</v>
      </c>
      <c r="G52" s="25">
        <f>+G64</f>
        <v>40000</v>
      </c>
    </row>
    <row r="53" spans="1:8" s="30" customFormat="1" ht="45.75" hidden="1" thickBot="1" x14ac:dyDescent="0.25">
      <c r="A53" s="27">
        <v>410000</v>
      </c>
      <c r="B53" s="28" t="s">
        <v>11</v>
      </c>
      <c r="C53" s="29">
        <f>C54</f>
        <v>0</v>
      </c>
      <c r="D53" s="29">
        <f>D54</f>
        <v>0</v>
      </c>
      <c r="E53" s="29">
        <f>E54</f>
        <v>0</v>
      </c>
      <c r="F53" s="29">
        <f>F54</f>
        <v>0</v>
      </c>
      <c r="G53" s="29">
        <f>G54</f>
        <v>0</v>
      </c>
    </row>
    <row r="54" spans="1:8" s="30" customFormat="1" ht="68.25" hidden="1" thickBot="1" x14ac:dyDescent="0.25">
      <c r="A54" s="31">
        <v>411000</v>
      </c>
      <c r="B54" s="32" t="s">
        <v>12</v>
      </c>
      <c r="C54" s="33">
        <f>C55+C61</f>
        <v>0</v>
      </c>
      <c r="D54" s="33">
        <f>D55+D61</f>
        <v>0</v>
      </c>
      <c r="E54" s="33">
        <f>E55+E61</f>
        <v>0</v>
      </c>
      <c r="F54" s="33">
        <f>F55+F61</f>
        <v>0</v>
      </c>
      <c r="G54" s="33">
        <f>G55+G61</f>
        <v>0</v>
      </c>
    </row>
    <row r="55" spans="1:8" s="30" customFormat="1" ht="102" hidden="1" thickBot="1" x14ac:dyDescent="0.25">
      <c r="A55" s="27">
        <v>411100</v>
      </c>
      <c r="B55" s="34" t="s">
        <v>13</v>
      </c>
      <c r="C55" s="35">
        <f>C56+C59</f>
        <v>0</v>
      </c>
      <c r="D55" s="35">
        <f>D56+D59</f>
        <v>0</v>
      </c>
      <c r="E55" s="35">
        <f>E56+E59</f>
        <v>0</v>
      </c>
      <c r="F55" s="35">
        <f>F56+F59</f>
        <v>0</v>
      </c>
      <c r="G55" s="35">
        <f>G56+G59</f>
        <v>0</v>
      </c>
    </row>
    <row r="56" spans="1:8" s="30" customFormat="1" ht="38.25" hidden="1" thickBot="1" x14ac:dyDescent="0.25">
      <c r="A56" s="36">
        <v>411110</v>
      </c>
      <c r="B56" s="37" t="s">
        <v>14</v>
      </c>
      <c r="C56" s="38">
        <f>SUM(C57:C58)</f>
        <v>0</v>
      </c>
      <c r="D56" s="38">
        <f>SUM(D57:D58)</f>
        <v>0</v>
      </c>
      <c r="E56" s="38">
        <f>SUM(E57:E58)</f>
        <v>0</v>
      </c>
      <c r="F56" s="38">
        <f>SUM(F57:F58)</f>
        <v>0</v>
      </c>
      <c r="G56" s="38">
        <f>SUM(G57:G58)</f>
        <v>0</v>
      </c>
    </row>
    <row r="57" spans="1:8" s="30" customFormat="1" ht="35.25" hidden="1" thickBot="1" x14ac:dyDescent="0.25">
      <c r="A57" s="31">
        <v>411111</v>
      </c>
      <c r="B57" s="39" t="s">
        <v>15</v>
      </c>
      <c r="C57" s="40"/>
      <c r="D57" s="40"/>
      <c r="E57" s="40"/>
      <c r="F57" s="40"/>
      <c r="G57" s="40">
        <f>+C57-D57-E57-F57</f>
        <v>0</v>
      </c>
      <c r="H57" s="30">
        <v>1</v>
      </c>
    </row>
    <row r="58" spans="1:8" s="30" customFormat="1" ht="35.25" hidden="1" thickBot="1" x14ac:dyDescent="0.35">
      <c r="A58" s="31">
        <v>411119</v>
      </c>
      <c r="B58" s="41" t="s">
        <v>16</v>
      </c>
      <c r="C58" s="40"/>
      <c r="D58" s="40"/>
      <c r="E58" s="40"/>
      <c r="F58" s="40"/>
      <c r="G58" s="40">
        <f>+C58-D58-E58-F58</f>
        <v>0</v>
      </c>
      <c r="H58" s="30">
        <v>1</v>
      </c>
    </row>
    <row r="59" spans="1:8" s="30" customFormat="1" ht="57" hidden="1" thickBot="1" x14ac:dyDescent="0.25">
      <c r="A59" s="36">
        <v>411190</v>
      </c>
      <c r="B59" s="37" t="s">
        <v>17</v>
      </c>
      <c r="C59" s="38">
        <f>C60</f>
        <v>0</v>
      </c>
      <c r="D59" s="38">
        <f>D60</f>
        <v>0</v>
      </c>
      <c r="E59" s="38">
        <f>E60</f>
        <v>0</v>
      </c>
      <c r="F59" s="38">
        <f>F60</f>
        <v>0</v>
      </c>
      <c r="G59" s="38">
        <f>G60</f>
        <v>0</v>
      </c>
    </row>
    <row r="60" spans="1:8" s="30" customFormat="1" ht="52.5" hidden="1" thickBot="1" x14ac:dyDescent="0.35">
      <c r="A60" s="31">
        <v>411191</v>
      </c>
      <c r="B60" s="41" t="s">
        <v>17</v>
      </c>
      <c r="C60" s="40"/>
      <c r="D60" s="40"/>
      <c r="E60" s="40"/>
      <c r="F60" s="40"/>
      <c r="G60" s="40">
        <f>+C60-D60-E60-F60</f>
        <v>0</v>
      </c>
      <c r="H60" s="30">
        <v>1</v>
      </c>
    </row>
    <row r="61" spans="1:8" s="30" customFormat="1" ht="61.5" hidden="1" thickBot="1" x14ac:dyDescent="0.25">
      <c r="A61" s="27">
        <v>411200</v>
      </c>
      <c r="B61" s="34" t="s">
        <v>18</v>
      </c>
      <c r="C61" s="35">
        <f t="shared" ref="C61:G62" si="3">C62</f>
        <v>0</v>
      </c>
      <c r="D61" s="35">
        <f t="shared" si="3"/>
        <v>0</v>
      </c>
      <c r="E61" s="35">
        <f t="shared" si="3"/>
        <v>0</v>
      </c>
      <c r="F61" s="35">
        <f t="shared" si="3"/>
        <v>0</v>
      </c>
      <c r="G61" s="35">
        <f t="shared" si="3"/>
        <v>0</v>
      </c>
    </row>
    <row r="62" spans="1:8" s="30" customFormat="1" ht="19.5" hidden="1" thickBot="1" x14ac:dyDescent="0.25">
      <c r="A62" s="36">
        <v>411220</v>
      </c>
      <c r="B62" s="37" t="s">
        <v>19</v>
      </c>
      <c r="C62" s="38">
        <f t="shared" si="3"/>
        <v>0</v>
      </c>
      <c r="D62" s="38">
        <f t="shared" si="3"/>
        <v>0</v>
      </c>
      <c r="E62" s="38">
        <f t="shared" si="3"/>
        <v>0</v>
      </c>
      <c r="F62" s="38">
        <f t="shared" si="3"/>
        <v>0</v>
      </c>
      <c r="G62" s="38">
        <f t="shared" si="3"/>
        <v>0</v>
      </c>
    </row>
    <row r="63" spans="1:8" s="30" customFormat="1" ht="18" hidden="1" thickBot="1" x14ac:dyDescent="0.25">
      <c r="A63" s="31">
        <v>411221</v>
      </c>
      <c r="B63" s="39" t="s">
        <v>19</v>
      </c>
      <c r="C63" s="40"/>
      <c r="D63" s="40"/>
      <c r="E63" s="40"/>
      <c r="F63" s="40"/>
      <c r="G63" s="40">
        <f>+C63-D63-E63-F63</f>
        <v>0</v>
      </c>
      <c r="H63" s="30">
        <v>1</v>
      </c>
    </row>
    <row r="64" spans="1:8" s="1" customFormat="1" ht="45.75" thickBot="1" x14ac:dyDescent="0.25">
      <c r="A64" s="26">
        <v>420000</v>
      </c>
      <c r="B64" s="42" t="s">
        <v>20</v>
      </c>
      <c r="C64" s="29">
        <f>+C65</f>
        <v>40000</v>
      </c>
      <c r="D64" s="29">
        <f>+D65</f>
        <v>52000</v>
      </c>
      <c r="E64" s="29">
        <f>+E65</f>
        <v>92000</v>
      </c>
      <c r="F64" s="29">
        <f>+F65</f>
        <v>40000</v>
      </c>
      <c r="G64" s="29">
        <f>+G65</f>
        <v>40000</v>
      </c>
    </row>
    <row r="65" spans="1:8" s="1" customFormat="1" ht="90.75" thickBot="1" x14ac:dyDescent="0.25">
      <c r="A65" s="43">
        <v>425000</v>
      </c>
      <c r="B65" s="44" t="s">
        <v>25</v>
      </c>
      <c r="C65" s="33">
        <f t="shared" ref="C65:G65" si="4">C66</f>
        <v>40000</v>
      </c>
      <c r="D65" s="33">
        <f t="shared" si="4"/>
        <v>52000</v>
      </c>
      <c r="E65" s="33">
        <f t="shared" si="4"/>
        <v>92000</v>
      </c>
      <c r="F65" s="33">
        <f t="shared" si="4"/>
        <v>40000</v>
      </c>
      <c r="G65" s="33">
        <f t="shared" si="4"/>
        <v>40000</v>
      </c>
    </row>
    <row r="66" spans="1:8" s="1" customFormat="1" ht="41.25" thickBot="1" x14ac:dyDescent="0.25">
      <c r="A66" s="26">
        <v>425200</v>
      </c>
      <c r="B66" s="45" t="s">
        <v>26</v>
      </c>
      <c r="C66" s="35">
        <v>40000</v>
      </c>
      <c r="D66" s="35">
        <f>+E66-C66</f>
        <v>52000</v>
      </c>
      <c r="E66" s="35">
        <v>92000</v>
      </c>
      <c r="F66" s="35">
        <v>40000</v>
      </c>
      <c r="G66" s="35">
        <v>40000</v>
      </c>
    </row>
    <row r="67" spans="1:8" x14ac:dyDescent="0.2">
      <c r="C67" s="18"/>
      <c r="D67" s="4"/>
      <c r="E67" s="4"/>
      <c r="F67" s="4"/>
      <c r="G67" s="18"/>
    </row>
    <row r="68" spans="1:8" ht="14.25" thickBot="1" x14ac:dyDescent="0.25">
      <c r="C68" s="18"/>
      <c r="D68" s="4"/>
      <c r="E68" s="4"/>
      <c r="F68" s="4"/>
      <c r="G68" s="18"/>
    </row>
    <row r="69" spans="1:8" s="2" customFormat="1" ht="70.5" customHeight="1" thickBot="1" x14ac:dyDescent="0.25">
      <c r="A69" s="12" t="s">
        <v>4</v>
      </c>
      <c r="B69" s="8"/>
      <c r="C69" s="8"/>
      <c r="D69" s="13">
        <v>11004</v>
      </c>
      <c r="E69" s="14" t="s">
        <v>27</v>
      </c>
      <c r="F69" s="15"/>
      <c r="G69" s="16"/>
    </row>
    <row r="70" spans="1:8" x14ac:dyDescent="0.2">
      <c r="C70" s="18"/>
      <c r="D70" s="4"/>
      <c r="E70" s="4"/>
      <c r="F70" s="4"/>
      <c r="G70" s="18"/>
    </row>
    <row r="71" spans="1:8" ht="18" thickBot="1" x14ac:dyDescent="0.25">
      <c r="C71" s="4"/>
      <c r="D71" s="4"/>
      <c r="E71" s="4"/>
      <c r="F71" s="4"/>
      <c r="G71" s="19" t="s">
        <v>6</v>
      </c>
    </row>
    <row r="72" spans="1:8" s="22" customFormat="1" ht="24.75" customHeight="1" thickBot="1" x14ac:dyDescent="0.25">
      <c r="A72" s="20" t="s">
        <v>7</v>
      </c>
      <c r="B72" s="21" t="s">
        <v>8</v>
      </c>
      <c r="C72" s="20" t="s">
        <v>44</v>
      </c>
      <c r="D72" s="62" t="s">
        <v>45</v>
      </c>
      <c r="E72" s="64" t="s">
        <v>46</v>
      </c>
      <c r="F72" s="64" t="s">
        <v>47</v>
      </c>
      <c r="G72" s="64" t="s">
        <v>48</v>
      </c>
    </row>
    <row r="73" spans="1:8" s="22" customFormat="1" ht="80.25" customHeight="1" thickBot="1" x14ac:dyDescent="0.25">
      <c r="A73" s="20"/>
      <c r="B73" s="21"/>
      <c r="C73" s="20"/>
      <c r="D73" s="63"/>
      <c r="E73" s="65"/>
      <c r="F73" s="65"/>
      <c r="G73" s="65"/>
    </row>
    <row r="74" spans="1:8" s="1" customFormat="1" ht="23.25" thickBot="1" x14ac:dyDescent="0.25">
      <c r="A74" s="23"/>
      <c r="B74" s="24" t="s">
        <v>9</v>
      </c>
      <c r="C74" s="25">
        <f>+C75</f>
        <v>1474176.1</v>
      </c>
      <c r="D74" s="25">
        <f>+D75</f>
        <v>91883.199999999953</v>
      </c>
      <c r="E74" s="25">
        <f>+E75</f>
        <v>1566059.3</v>
      </c>
      <c r="F74" s="25">
        <f>+F75</f>
        <v>1479616.3</v>
      </c>
      <c r="G74" s="25">
        <f>+G75</f>
        <v>1479616.3</v>
      </c>
    </row>
    <row r="75" spans="1:8" s="1" customFormat="1" ht="23.25" thickBot="1" x14ac:dyDescent="0.25">
      <c r="A75" s="26">
        <v>400000</v>
      </c>
      <c r="B75" s="24" t="s">
        <v>10</v>
      </c>
      <c r="C75" s="25">
        <f>+C87</f>
        <v>1474176.1</v>
      </c>
      <c r="D75" s="25">
        <f>+D87</f>
        <v>91883.199999999953</v>
      </c>
      <c r="E75" s="25">
        <f>+E87</f>
        <v>1566059.3</v>
      </c>
      <c r="F75" s="25">
        <f>+F87</f>
        <v>1479616.3</v>
      </c>
      <c r="G75" s="25">
        <f>+G87</f>
        <v>1479616.3</v>
      </c>
    </row>
    <row r="76" spans="1:8" s="30" customFormat="1" ht="45.75" hidden="1" thickBot="1" x14ac:dyDescent="0.25">
      <c r="A76" s="27">
        <v>410000</v>
      </c>
      <c r="B76" s="28" t="s">
        <v>11</v>
      </c>
      <c r="C76" s="29">
        <f>C77</f>
        <v>0</v>
      </c>
      <c r="D76" s="29">
        <f>D77</f>
        <v>0</v>
      </c>
      <c r="E76" s="29">
        <f>E77</f>
        <v>0</v>
      </c>
      <c r="F76" s="29">
        <f>F77</f>
        <v>0</v>
      </c>
      <c r="G76" s="29">
        <f>G77</f>
        <v>0</v>
      </c>
    </row>
    <row r="77" spans="1:8" s="30" customFormat="1" ht="68.25" hidden="1" thickBot="1" x14ac:dyDescent="0.25">
      <c r="A77" s="31">
        <v>411000</v>
      </c>
      <c r="B77" s="32" t="s">
        <v>12</v>
      </c>
      <c r="C77" s="33">
        <f>C78+C84</f>
        <v>0</v>
      </c>
      <c r="D77" s="33">
        <f>D78+D84</f>
        <v>0</v>
      </c>
      <c r="E77" s="33">
        <f>E78+E84</f>
        <v>0</v>
      </c>
      <c r="F77" s="33">
        <f>F78+F84</f>
        <v>0</v>
      </c>
      <c r="G77" s="33">
        <f>G78+G84</f>
        <v>0</v>
      </c>
    </row>
    <row r="78" spans="1:8" s="30" customFormat="1" ht="102" hidden="1" thickBot="1" x14ac:dyDescent="0.25">
      <c r="A78" s="27">
        <v>411100</v>
      </c>
      <c r="B78" s="34" t="s">
        <v>13</v>
      </c>
      <c r="C78" s="35">
        <f>C79+C82</f>
        <v>0</v>
      </c>
      <c r="D78" s="35">
        <f>D79+D82</f>
        <v>0</v>
      </c>
      <c r="E78" s="35">
        <f>E79+E82</f>
        <v>0</v>
      </c>
      <c r="F78" s="35">
        <f>F79+F82</f>
        <v>0</v>
      </c>
      <c r="G78" s="35">
        <f>G79+G82</f>
        <v>0</v>
      </c>
    </row>
    <row r="79" spans="1:8" s="30" customFormat="1" ht="38.25" hidden="1" thickBot="1" x14ac:dyDescent="0.25">
      <c r="A79" s="36">
        <v>411110</v>
      </c>
      <c r="B79" s="37" t="s">
        <v>14</v>
      </c>
      <c r="C79" s="38">
        <f>SUM(C80:C81)</f>
        <v>0</v>
      </c>
      <c r="D79" s="38">
        <f>SUM(D80:D81)</f>
        <v>0</v>
      </c>
      <c r="E79" s="38">
        <f>SUM(E80:E81)</f>
        <v>0</v>
      </c>
      <c r="F79" s="38">
        <f>SUM(F80:F81)</f>
        <v>0</v>
      </c>
      <c r="G79" s="38">
        <f>SUM(G80:G81)</f>
        <v>0</v>
      </c>
    </row>
    <row r="80" spans="1:8" s="30" customFormat="1" ht="35.25" hidden="1" thickBot="1" x14ac:dyDescent="0.25">
      <c r="A80" s="31">
        <v>411111</v>
      </c>
      <c r="B80" s="39" t="s">
        <v>15</v>
      </c>
      <c r="C80" s="40"/>
      <c r="D80" s="40"/>
      <c r="E80" s="40"/>
      <c r="F80" s="40"/>
      <c r="G80" s="40">
        <f>+C80-D80-E80-F80</f>
        <v>0</v>
      </c>
      <c r="H80" s="30">
        <v>1</v>
      </c>
    </row>
    <row r="81" spans="1:8" s="30" customFormat="1" ht="35.25" hidden="1" thickBot="1" x14ac:dyDescent="0.35">
      <c r="A81" s="31">
        <v>411119</v>
      </c>
      <c r="B81" s="41" t="s">
        <v>16</v>
      </c>
      <c r="C81" s="40"/>
      <c r="D81" s="40"/>
      <c r="E81" s="40"/>
      <c r="F81" s="40"/>
      <c r="G81" s="40">
        <f>+C81-D81-E81-F81</f>
        <v>0</v>
      </c>
      <c r="H81" s="30">
        <v>1</v>
      </c>
    </row>
    <row r="82" spans="1:8" s="30" customFormat="1" ht="57" hidden="1" thickBot="1" x14ac:dyDescent="0.25">
      <c r="A82" s="36">
        <v>411190</v>
      </c>
      <c r="B82" s="37" t="s">
        <v>17</v>
      </c>
      <c r="C82" s="38">
        <f>C83</f>
        <v>0</v>
      </c>
      <c r="D82" s="38">
        <f>D83</f>
        <v>0</v>
      </c>
      <c r="E82" s="38">
        <f>E83</f>
        <v>0</v>
      </c>
      <c r="F82" s="38">
        <f>F83</f>
        <v>0</v>
      </c>
      <c r="G82" s="38">
        <f>G83</f>
        <v>0</v>
      </c>
    </row>
    <row r="83" spans="1:8" s="30" customFormat="1" ht="52.5" hidden="1" thickBot="1" x14ac:dyDescent="0.35">
      <c r="A83" s="31">
        <v>411191</v>
      </c>
      <c r="B83" s="41" t="s">
        <v>17</v>
      </c>
      <c r="C83" s="40"/>
      <c r="D83" s="40"/>
      <c r="E83" s="40"/>
      <c r="F83" s="40"/>
      <c r="G83" s="40">
        <f>+C83-D83-E83-F83</f>
        <v>0</v>
      </c>
      <c r="H83" s="30">
        <v>1</v>
      </c>
    </row>
    <row r="84" spans="1:8" s="30" customFormat="1" ht="61.5" hidden="1" thickBot="1" x14ac:dyDescent="0.25">
      <c r="A84" s="27">
        <v>411200</v>
      </c>
      <c r="B84" s="34" t="s">
        <v>18</v>
      </c>
      <c r="C84" s="35">
        <f t="shared" ref="C84:G85" si="5">C85</f>
        <v>0</v>
      </c>
      <c r="D84" s="35">
        <f t="shared" si="5"/>
        <v>0</v>
      </c>
      <c r="E84" s="35">
        <f t="shared" si="5"/>
        <v>0</v>
      </c>
      <c r="F84" s="35">
        <f t="shared" si="5"/>
        <v>0</v>
      </c>
      <c r="G84" s="35">
        <f t="shared" si="5"/>
        <v>0</v>
      </c>
    </row>
    <row r="85" spans="1:8" s="30" customFormat="1" ht="19.5" hidden="1" thickBot="1" x14ac:dyDescent="0.25">
      <c r="A85" s="36">
        <v>411220</v>
      </c>
      <c r="B85" s="37" t="s">
        <v>19</v>
      </c>
      <c r="C85" s="38">
        <f t="shared" si="5"/>
        <v>0</v>
      </c>
      <c r="D85" s="38">
        <f t="shared" si="5"/>
        <v>0</v>
      </c>
      <c r="E85" s="38">
        <f t="shared" si="5"/>
        <v>0</v>
      </c>
      <c r="F85" s="38">
        <f t="shared" si="5"/>
        <v>0</v>
      </c>
      <c r="G85" s="38">
        <f t="shared" si="5"/>
        <v>0</v>
      </c>
    </row>
    <row r="86" spans="1:8" s="30" customFormat="1" ht="18" hidden="1" thickBot="1" x14ac:dyDescent="0.25">
      <c r="A86" s="31">
        <v>411221</v>
      </c>
      <c r="B86" s="39" t="s">
        <v>19</v>
      </c>
      <c r="C86" s="40"/>
      <c r="D86" s="40"/>
      <c r="E86" s="40"/>
      <c r="F86" s="40"/>
      <c r="G86" s="40">
        <f>+C86-D86-E86-F86</f>
        <v>0</v>
      </c>
      <c r="H86" s="30">
        <v>1</v>
      </c>
    </row>
    <row r="87" spans="1:8" s="1" customFormat="1" ht="45.75" thickBot="1" x14ac:dyDescent="0.25">
      <c r="A87" s="26">
        <v>420000</v>
      </c>
      <c r="B87" s="42" t="s">
        <v>20</v>
      </c>
      <c r="C87" s="29">
        <f t="shared" ref="C87:G88" si="6">C88</f>
        <v>1474176.1</v>
      </c>
      <c r="D87" s="29">
        <f t="shared" si="6"/>
        <v>91883.199999999953</v>
      </c>
      <c r="E87" s="29">
        <f t="shared" si="6"/>
        <v>1566059.3</v>
      </c>
      <c r="F87" s="29">
        <f t="shared" si="6"/>
        <v>1479616.3</v>
      </c>
      <c r="G87" s="29">
        <f t="shared" si="6"/>
        <v>1479616.3</v>
      </c>
    </row>
    <row r="88" spans="1:8" s="1" customFormat="1" ht="23.25" thickBot="1" x14ac:dyDescent="0.25">
      <c r="A88" s="43">
        <v>426000</v>
      </c>
      <c r="B88" s="44" t="s">
        <v>28</v>
      </c>
      <c r="C88" s="33">
        <f t="shared" si="6"/>
        <v>1474176.1</v>
      </c>
      <c r="D88" s="33">
        <f t="shared" si="6"/>
        <v>91883.199999999953</v>
      </c>
      <c r="E88" s="33">
        <f t="shared" si="6"/>
        <v>1566059.3</v>
      </c>
      <c r="F88" s="33">
        <f t="shared" si="6"/>
        <v>1479616.3</v>
      </c>
      <c r="G88" s="33">
        <f t="shared" si="6"/>
        <v>1479616.3</v>
      </c>
    </row>
    <row r="89" spans="1:8" s="1" customFormat="1" ht="45.75" thickBot="1" x14ac:dyDescent="0.25">
      <c r="A89" s="26">
        <v>426600</v>
      </c>
      <c r="B89" s="54" t="s">
        <v>29</v>
      </c>
      <c r="C89" s="55">
        <v>1474176.1</v>
      </c>
      <c r="D89" s="55">
        <f>+E89-C89</f>
        <v>91883.199999999953</v>
      </c>
      <c r="E89" s="55">
        <v>1566059.3</v>
      </c>
      <c r="F89" s="55">
        <v>1479616.3</v>
      </c>
      <c r="G89" s="55">
        <v>1479616.3</v>
      </c>
    </row>
    <row r="90" spans="1:8" s="1" customFormat="1" ht="18" thickBot="1" x14ac:dyDescent="0.25">
      <c r="B90" s="48"/>
      <c r="C90" s="49"/>
      <c r="D90" s="49"/>
      <c r="E90" s="49"/>
      <c r="F90" s="49"/>
      <c r="G90" s="49"/>
    </row>
    <row r="91" spans="1:8" s="2" customFormat="1" ht="59.25" customHeight="1" thickBot="1" x14ac:dyDescent="0.25">
      <c r="A91" s="12" t="s">
        <v>4</v>
      </c>
      <c r="B91" s="8"/>
      <c r="C91" s="8"/>
      <c r="D91" s="13">
        <v>31001</v>
      </c>
      <c r="E91" s="14" t="s">
        <v>30</v>
      </c>
      <c r="F91" s="15"/>
      <c r="G91" s="16"/>
    </row>
    <row r="92" spans="1:8" ht="18" thickBot="1" x14ac:dyDescent="0.25">
      <c r="C92" s="4"/>
      <c r="D92" s="4"/>
      <c r="E92" s="4"/>
      <c r="F92" s="4"/>
      <c r="G92" s="19" t="s">
        <v>6</v>
      </c>
    </row>
    <row r="93" spans="1:8" s="22" customFormat="1" ht="24.75" customHeight="1" thickBot="1" x14ac:dyDescent="0.25">
      <c r="A93" s="20" t="s">
        <v>7</v>
      </c>
      <c r="B93" s="21" t="s">
        <v>8</v>
      </c>
      <c r="C93" s="20" t="s">
        <v>44</v>
      </c>
      <c r="D93" s="62" t="s">
        <v>45</v>
      </c>
      <c r="E93" s="64" t="s">
        <v>46</v>
      </c>
      <c r="F93" s="64" t="s">
        <v>47</v>
      </c>
      <c r="G93" s="64" t="s">
        <v>48</v>
      </c>
    </row>
    <row r="94" spans="1:8" s="22" customFormat="1" ht="72.75" customHeight="1" thickBot="1" x14ac:dyDescent="0.25">
      <c r="A94" s="20"/>
      <c r="B94" s="21"/>
      <c r="C94" s="20"/>
      <c r="D94" s="63"/>
      <c r="E94" s="65"/>
      <c r="F94" s="65"/>
      <c r="G94" s="65"/>
    </row>
    <row r="95" spans="1:8" s="1" customFormat="1" ht="23.25" thickBot="1" x14ac:dyDescent="0.25">
      <c r="A95" s="23"/>
      <c r="B95" s="56" t="s">
        <v>9</v>
      </c>
      <c r="C95" s="25">
        <f>+C96</f>
        <v>159250</v>
      </c>
      <c r="D95" s="25">
        <f>+D96</f>
        <v>10920.600000000006</v>
      </c>
      <c r="E95" s="25">
        <f>+E96</f>
        <v>170170.6</v>
      </c>
      <c r="F95" s="25">
        <f>+F96</f>
        <v>1129800</v>
      </c>
      <c r="G95" s="25">
        <f>+G96</f>
        <v>418800</v>
      </c>
    </row>
    <row r="96" spans="1:8" ht="45.75" thickBot="1" x14ac:dyDescent="0.25">
      <c r="A96" s="26">
        <v>500000</v>
      </c>
      <c r="B96" s="56" t="s">
        <v>31</v>
      </c>
      <c r="C96" s="25">
        <f>C97</f>
        <v>159250</v>
      </c>
      <c r="D96" s="25">
        <f>D97</f>
        <v>10920.600000000006</v>
      </c>
      <c r="E96" s="25">
        <f>E97</f>
        <v>170170.6</v>
      </c>
      <c r="F96" s="25">
        <f>F97</f>
        <v>1129800</v>
      </c>
      <c r="G96" s="25">
        <f>G97</f>
        <v>418800</v>
      </c>
    </row>
    <row r="97" spans="1:8" ht="23.25" thickBot="1" x14ac:dyDescent="0.25">
      <c r="A97" s="43">
        <v>510000</v>
      </c>
      <c r="B97" s="42" t="s">
        <v>32</v>
      </c>
      <c r="C97" s="29">
        <f>C106</f>
        <v>159250</v>
      </c>
      <c r="D97" s="29">
        <f>D106</f>
        <v>10920.600000000006</v>
      </c>
      <c r="E97" s="29">
        <f>E106</f>
        <v>170170.6</v>
      </c>
      <c r="F97" s="29">
        <f>F106</f>
        <v>1129800</v>
      </c>
      <c r="G97" s="29">
        <f>G106</f>
        <v>418800</v>
      </c>
    </row>
    <row r="98" spans="1:8" ht="21" hidden="1" thickBot="1" x14ac:dyDescent="0.25">
      <c r="A98" s="46">
        <v>511290</v>
      </c>
      <c r="B98" s="57" t="s">
        <v>33</v>
      </c>
      <c r="C98" s="38">
        <f>C99+C100</f>
        <v>0</v>
      </c>
      <c r="D98" s="38">
        <f>D99+D100</f>
        <v>0</v>
      </c>
      <c r="E98" s="38">
        <f>E99+E100</f>
        <v>0</v>
      </c>
      <c r="F98" s="38">
        <f>F99+F100</f>
        <v>0</v>
      </c>
      <c r="G98" s="38">
        <f>G99+G100</f>
        <v>0</v>
      </c>
    </row>
    <row r="99" spans="1:8" ht="18" hidden="1" thickBot="1" x14ac:dyDescent="0.25">
      <c r="A99" s="47">
        <v>511292</v>
      </c>
      <c r="B99" s="58" t="s">
        <v>34</v>
      </c>
      <c r="C99" s="40"/>
      <c r="D99" s="40"/>
      <c r="E99" s="40"/>
      <c r="F99" s="40"/>
      <c r="G99" s="40">
        <f t="shared" ref="G99:G100" si="7">+C99-D99-E99-F99</f>
        <v>0</v>
      </c>
      <c r="H99" s="4">
        <v>1</v>
      </c>
    </row>
    <row r="100" spans="1:8" ht="18" hidden="1" thickBot="1" x14ac:dyDescent="0.25">
      <c r="A100" s="47">
        <v>511299</v>
      </c>
      <c r="B100" s="59" t="s">
        <v>35</v>
      </c>
      <c r="C100" s="40"/>
      <c r="D100" s="40"/>
      <c r="E100" s="40"/>
      <c r="F100" s="40"/>
      <c r="G100" s="40">
        <f t="shared" si="7"/>
        <v>0</v>
      </c>
      <c r="H100" s="4">
        <v>1</v>
      </c>
    </row>
    <row r="101" spans="1:8" ht="41.25" hidden="1" thickBot="1" x14ac:dyDescent="0.25">
      <c r="A101" s="26">
        <v>511300</v>
      </c>
      <c r="B101" s="60" t="s">
        <v>36</v>
      </c>
      <c r="C101" s="35">
        <f>C102+C104</f>
        <v>0</v>
      </c>
      <c r="D101" s="35">
        <f>D102+D104</f>
        <v>0</v>
      </c>
      <c r="E101" s="35">
        <f>E102+E104</f>
        <v>0</v>
      </c>
      <c r="F101" s="35">
        <f>F102+F104</f>
        <v>0</v>
      </c>
      <c r="G101" s="35">
        <f>G102+G104</f>
        <v>0</v>
      </c>
    </row>
    <row r="102" spans="1:8" ht="41.25" hidden="1" thickBot="1" x14ac:dyDescent="0.25">
      <c r="A102" s="46">
        <v>511310</v>
      </c>
      <c r="B102" s="57" t="s">
        <v>37</v>
      </c>
      <c r="C102" s="38">
        <f t="shared" ref="C102:G102" si="8">C103</f>
        <v>0</v>
      </c>
      <c r="D102" s="38">
        <f t="shared" si="8"/>
        <v>0</v>
      </c>
      <c r="E102" s="38">
        <f t="shared" si="8"/>
        <v>0</v>
      </c>
      <c r="F102" s="38">
        <f t="shared" si="8"/>
        <v>0</v>
      </c>
      <c r="G102" s="38">
        <f t="shared" si="8"/>
        <v>0</v>
      </c>
    </row>
    <row r="103" spans="1:8" ht="35.25" hidden="1" thickBot="1" x14ac:dyDescent="0.25">
      <c r="A103" s="47">
        <v>511311</v>
      </c>
      <c r="B103" s="58" t="s">
        <v>38</v>
      </c>
      <c r="C103" s="40"/>
      <c r="D103" s="40"/>
      <c r="E103" s="40"/>
      <c r="F103" s="40"/>
      <c r="G103" s="40">
        <f t="shared" ref="G103" si="9">+C103-D103-E103-F103</f>
        <v>0</v>
      </c>
      <c r="H103" s="4">
        <v>1</v>
      </c>
    </row>
    <row r="104" spans="1:8" ht="41.25" hidden="1" thickBot="1" x14ac:dyDescent="0.25">
      <c r="A104" s="46">
        <v>511320</v>
      </c>
      <c r="B104" s="57" t="s">
        <v>39</v>
      </c>
      <c r="C104" s="38">
        <f>C105</f>
        <v>0</v>
      </c>
      <c r="D104" s="38">
        <f>D105</f>
        <v>0</v>
      </c>
      <c r="E104" s="38">
        <f>E105</f>
        <v>0</v>
      </c>
      <c r="F104" s="38">
        <f>F105</f>
        <v>0</v>
      </c>
      <c r="G104" s="38">
        <f>G105</f>
        <v>0</v>
      </c>
    </row>
    <row r="105" spans="1:8" ht="35.25" hidden="1" thickBot="1" x14ac:dyDescent="0.25">
      <c r="A105" s="47">
        <v>511321</v>
      </c>
      <c r="B105" s="58" t="s">
        <v>40</v>
      </c>
      <c r="C105" s="40"/>
      <c r="D105" s="40"/>
      <c r="E105" s="40"/>
      <c r="F105" s="40"/>
      <c r="G105" s="40">
        <f t="shared" ref="G105" si="10">+C105-D105-E105-F105</f>
        <v>0</v>
      </c>
      <c r="H105" s="4">
        <v>1</v>
      </c>
    </row>
    <row r="106" spans="1:8" ht="45.75" thickBot="1" x14ac:dyDescent="0.25">
      <c r="A106" s="43">
        <v>512000</v>
      </c>
      <c r="B106" s="44" t="s">
        <v>41</v>
      </c>
      <c r="C106" s="33">
        <f t="shared" ref="C106:G106" si="11">C107</f>
        <v>159250</v>
      </c>
      <c r="D106" s="33">
        <f t="shared" si="11"/>
        <v>10920.600000000006</v>
      </c>
      <c r="E106" s="33">
        <f t="shared" si="11"/>
        <v>170170.6</v>
      </c>
      <c r="F106" s="33">
        <f t="shared" si="11"/>
        <v>1129800</v>
      </c>
      <c r="G106" s="33">
        <f t="shared" si="11"/>
        <v>418800</v>
      </c>
    </row>
    <row r="107" spans="1:8" ht="24" customHeight="1" thickBot="1" x14ac:dyDescent="0.25">
      <c r="A107" s="26">
        <v>512900</v>
      </c>
      <c r="B107" s="61" t="s">
        <v>42</v>
      </c>
      <c r="C107" s="55">
        <v>159250</v>
      </c>
      <c r="D107" s="55">
        <f>+E107-C107</f>
        <v>10920.600000000006</v>
      </c>
      <c r="E107" s="55">
        <v>170170.6</v>
      </c>
      <c r="F107" s="55">
        <v>1129800</v>
      </c>
      <c r="G107" s="55">
        <v>418800</v>
      </c>
    </row>
  </sheetData>
  <mergeCells count="43">
    <mergeCell ref="E91:G91"/>
    <mergeCell ref="A93:A94"/>
    <mergeCell ref="B93:B94"/>
    <mergeCell ref="C93:C94"/>
    <mergeCell ref="D93:D94"/>
    <mergeCell ref="E93:E94"/>
    <mergeCell ref="F93:F94"/>
    <mergeCell ref="G93:G94"/>
    <mergeCell ref="E69:G69"/>
    <mergeCell ref="A72:A73"/>
    <mergeCell ref="B72:B73"/>
    <mergeCell ref="C72:C73"/>
    <mergeCell ref="D72:D73"/>
    <mergeCell ref="E72:E73"/>
    <mergeCell ref="F72:F73"/>
    <mergeCell ref="G72:G73"/>
    <mergeCell ref="E47:G47"/>
    <mergeCell ref="A49:A50"/>
    <mergeCell ref="B49:B50"/>
    <mergeCell ref="C49:C50"/>
    <mergeCell ref="D49:D50"/>
    <mergeCell ref="E49:E50"/>
    <mergeCell ref="F49:F50"/>
    <mergeCell ref="G49:G50"/>
    <mergeCell ref="E26:G26"/>
    <mergeCell ref="A28:A29"/>
    <mergeCell ref="B28:B29"/>
    <mergeCell ref="C28:C29"/>
    <mergeCell ref="D28:D29"/>
    <mergeCell ref="E28:E29"/>
    <mergeCell ref="F28:F29"/>
    <mergeCell ref="G28:G29"/>
    <mergeCell ref="A1:G1"/>
    <mergeCell ref="D3:G3"/>
    <mergeCell ref="E4:G4"/>
    <mergeCell ref="E5:G5"/>
    <mergeCell ref="A7:A8"/>
    <mergeCell ref="B7:B8"/>
    <mergeCell ref="C7:C8"/>
    <mergeCell ref="D7:D8"/>
    <mergeCell ref="E7:E8"/>
    <mergeCell ref="F7:F8"/>
    <mergeCell ref="G7:G8"/>
  </mergeCells>
  <pageMargins left="0.34" right="0.15748031496063" top="0.32" bottom="0.41" header="0.15748031496063" footer="0.15748031496063"/>
  <pageSetup paperSize="9" scale="60" fitToHeight="99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Բուժ ամփոփ</vt:lpstr>
      <vt:lpstr>'Բուժ ամփոփ'!Print_Titles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2019-04-29T07:18:41Z</dcterms:created>
  <dcterms:modified xsi:type="dcterms:W3CDTF">2019-04-29T07:31:16Z</dcterms:modified>
</cp:coreProperties>
</file>